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135" windowHeight="7620" activeTab="1"/>
  </bookViews>
  <sheets>
    <sheet name="الفهرس" sheetId="12" r:id="rId1"/>
    <sheet name="جدول 1 " sheetId="6" r:id="rId2"/>
    <sheet name="جاري وثابت" sheetId="11" r:id="rId3"/>
    <sheet name="المجموع عدا النفط" sheetId="7" r:id="rId4"/>
    <sheet name="جدول 4" sheetId="8" r:id="rId5"/>
    <sheet name="رسم النفط " sheetId="9" r:id="rId6"/>
    <sheet name="رسم النفط  (2)" sheetId="10" r:id="rId7"/>
  </sheets>
  <definedNames>
    <definedName name="_xlnm.Print_Area" localSheetId="3">'المجموع عدا النفط'!$A$1:$L$15</definedName>
    <definedName name="_xlnm.Print_Area" localSheetId="2">'جاري وثابت'!$A$1:$J$25</definedName>
    <definedName name="_xlnm.Print_Area" localSheetId="1">'جدول 1 '!$A$1:$J$14</definedName>
    <definedName name="_xlnm.Print_Area" localSheetId="4">'جدول 4'!$A$1:$D$36</definedName>
    <definedName name="_xlnm.Print_Area" localSheetId="5">'رسم النفط '!$A$1:$K$11</definedName>
    <definedName name="_xlnm.Print_Area" localSheetId="6">'رسم النفط  (2)'!$A$9:$H$46</definedName>
  </definedNames>
  <calcPr calcId="144525" calcMode="manual"/>
</workbook>
</file>

<file path=xl/calcChain.xml><?xml version="1.0" encoding="utf-8"?>
<calcChain xmlns="http://schemas.openxmlformats.org/spreadsheetml/2006/main">
  <c r="F19" i="11" l="1"/>
  <c r="G19" i="11"/>
  <c r="H19" i="11"/>
  <c r="E19" i="11"/>
  <c r="F16" i="11"/>
  <c r="G16" i="11"/>
  <c r="H16" i="11"/>
  <c r="E16" i="11"/>
  <c r="F8" i="11"/>
  <c r="G8" i="11"/>
  <c r="H8" i="11"/>
  <c r="E8" i="11"/>
  <c r="I7" i="6" l="1"/>
  <c r="H8" i="9" l="1"/>
  <c r="I10" i="7" l="1"/>
  <c r="H22" i="11"/>
  <c r="F22" i="11"/>
  <c r="F8" i="9"/>
  <c r="H7" i="9"/>
  <c r="F7" i="9"/>
  <c r="B9" i="8" l="1"/>
  <c r="F8" i="7"/>
  <c r="I8" i="7"/>
  <c r="F9" i="7"/>
  <c r="I9" i="7"/>
  <c r="F10" i="7"/>
  <c r="E11" i="7"/>
  <c r="G11" i="7"/>
  <c r="H11" i="7"/>
  <c r="J11" i="7"/>
  <c r="E12" i="7"/>
  <c r="G12" i="7"/>
  <c r="H12" i="7"/>
  <c r="J12" i="7"/>
  <c r="I11" i="6"/>
  <c r="I12" i="6"/>
  <c r="H12" i="6"/>
  <c r="C8" i="8" l="1"/>
  <c r="C7" i="8"/>
  <c r="C6" i="8"/>
  <c r="F12" i="7"/>
  <c r="I11" i="7"/>
  <c r="F11" i="7"/>
  <c r="I12" i="7"/>
  <c r="I8" i="6"/>
  <c r="H8" i="6"/>
  <c r="H7" i="6"/>
  <c r="H11" i="6"/>
  <c r="C9" i="8" l="1"/>
  <c r="H10" i="6"/>
  <c r="H9" i="6"/>
  <c r="I10" i="6"/>
  <c r="I9" i="6"/>
</calcChain>
</file>

<file path=xl/comments1.xml><?xml version="1.0" encoding="utf-8"?>
<comments xmlns="http://schemas.openxmlformats.org/spreadsheetml/2006/main">
  <authors>
    <author>Haidar Khaled</author>
  </authors>
  <commentList>
    <comment ref="C9" authorId="0">
      <text>
        <r>
          <rPr>
            <b/>
            <sz val="8"/>
            <color indexed="81"/>
            <rFont val="Tahoma"/>
            <family val="2"/>
          </rPr>
          <t>Haidar Khaled: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<sst xmlns="http://schemas.openxmlformats.org/spreadsheetml/2006/main" count="237" uniqueCount="185">
  <si>
    <t>جدول (2)</t>
  </si>
  <si>
    <t>رمز التصنيف الدولي</t>
  </si>
  <si>
    <t>الأنشطة الاقتصادية</t>
  </si>
  <si>
    <t>بالأسعار الجارية</t>
  </si>
  <si>
    <t>الأهمية النسبية (%)</t>
  </si>
  <si>
    <t xml:space="preserve">بالأسعار الثابتة  </t>
  </si>
  <si>
    <t>Economic Activities</t>
  </si>
  <si>
    <t>ISIC code</t>
  </si>
  <si>
    <t>At current prices</t>
  </si>
  <si>
    <t>Relative share (%)</t>
  </si>
  <si>
    <t>At constant prices</t>
  </si>
  <si>
    <t>الزراعة والغابات والصيد وصيد الاسماك</t>
  </si>
  <si>
    <t xml:space="preserve">Agriculture, Forestry, Hunting &amp; Fishing  </t>
  </si>
  <si>
    <t>التعدين والمقالع</t>
  </si>
  <si>
    <t>Mining and Quarrying</t>
  </si>
  <si>
    <t>2-1</t>
  </si>
  <si>
    <t>النفط الخام</t>
  </si>
  <si>
    <t xml:space="preserve"> Crude oil</t>
  </si>
  <si>
    <t>2-2</t>
  </si>
  <si>
    <t>الانواع الأخرى من التعدين</t>
  </si>
  <si>
    <t xml:space="preserve"> Other types of mining</t>
  </si>
  <si>
    <t>3</t>
  </si>
  <si>
    <t>الصناعة التحويلية</t>
  </si>
  <si>
    <t>Manufacturing Industry</t>
  </si>
  <si>
    <t>4</t>
  </si>
  <si>
    <t>الكهرباء والماء</t>
  </si>
  <si>
    <t>Electricity and Water</t>
  </si>
  <si>
    <t>5</t>
  </si>
  <si>
    <t>البناء والتشييد</t>
  </si>
  <si>
    <t>Building and construction</t>
  </si>
  <si>
    <t>6</t>
  </si>
  <si>
    <t xml:space="preserve">Transport ,Communications and storage        </t>
  </si>
  <si>
    <t>7</t>
  </si>
  <si>
    <t>تجارة الجملة والمفرد والفنادق وما شابه</t>
  </si>
  <si>
    <t>Wholesale, retail trade, hotels &amp; others</t>
  </si>
  <si>
    <t>8</t>
  </si>
  <si>
    <t>المال والتأمين وخدمات العقارات والاعمال</t>
  </si>
  <si>
    <t>Finance, Insurance, Real estate and Business services</t>
  </si>
  <si>
    <t>8-1</t>
  </si>
  <si>
    <t>البنوك والتأمين</t>
  </si>
  <si>
    <t>Banks and insurance</t>
  </si>
  <si>
    <t>8-2</t>
  </si>
  <si>
    <t xml:space="preserve">ملكية دور السكن </t>
  </si>
  <si>
    <t>Owenrship of dwellings</t>
  </si>
  <si>
    <t>9</t>
  </si>
  <si>
    <t>خدمات التنمية الاجتماعية والشخصية</t>
  </si>
  <si>
    <t>Social and personal services</t>
  </si>
  <si>
    <t>9-1</t>
  </si>
  <si>
    <t>الحكومة العامة</t>
  </si>
  <si>
    <t>General Government</t>
  </si>
  <si>
    <t>9-2</t>
  </si>
  <si>
    <t>الخدمات الشخصية</t>
  </si>
  <si>
    <t xml:space="preserve"> Personal services</t>
  </si>
  <si>
    <t>المجموع حسب الانشطة</t>
  </si>
  <si>
    <t>Total by activities</t>
  </si>
  <si>
    <t>ناقصاً : رسم الخدمة المحتسب</t>
  </si>
  <si>
    <t>Less: Imputed bank service charge</t>
  </si>
  <si>
    <t>الناتج المحلي الاجمالي</t>
  </si>
  <si>
    <t>GDP</t>
  </si>
  <si>
    <t>جدول (1)</t>
  </si>
  <si>
    <t xml:space="preserve">Table (1) </t>
  </si>
  <si>
    <t>المؤشرات</t>
  </si>
  <si>
    <t>Indicators</t>
  </si>
  <si>
    <t xml:space="preserve">الناتج المحلي الإجمالي بالأسعار الأساسية الجارية (مليار دينار) </t>
  </si>
  <si>
    <r>
      <t>GDP at basic current prices (</t>
    </r>
    <r>
      <rPr>
        <b/>
        <sz val="12"/>
        <color indexed="8"/>
        <rFont val="Arial"/>
        <family val="2"/>
      </rPr>
      <t>Billion</t>
    </r>
    <r>
      <rPr>
        <b/>
        <sz val="12"/>
        <rFont val="Arial"/>
        <family val="2"/>
      </rPr>
      <t xml:space="preserve"> ID)</t>
    </r>
  </si>
  <si>
    <t>الناتج المحلي الإجمالي بالأسعار الأساسية الجارية (مليار دولار)</t>
  </si>
  <si>
    <t>GDP at basic current prices (Billion US $)</t>
  </si>
  <si>
    <t xml:space="preserve">متوسط نصيب الفرد من الناتج المحلي بالأسعار الجارية (الف دينار) </t>
  </si>
  <si>
    <t>GDP per capita at current prices (000 ID)</t>
  </si>
  <si>
    <t>متوسط نصيب الفرد من الناتج المحلي بالأسعار الجارية (الف دولار)</t>
  </si>
  <si>
    <t>GDP per capita at current prices (000 US $)</t>
  </si>
  <si>
    <t>الناتج المحلي الإجمالي بالأسعار الثابتة (100=2007) (مليار دينار)</t>
  </si>
  <si>
    <t>GDP at constant  prices(2007=100) (Billion ID)</t>
  </si>
  <si>
    <t>متوسط نصيب الفرد من الناتج المحلي الإجمالي بالأسعار الثابتة (100=2007) ( الف دينار)</t>
  </si>
  <si>
    <t>GDP per capita at constant prices (2007=100)  (000 ID)</t>
  </si>
  <si>
    <t>مديرية الحسابات القومية - الجهاز المركزي للإحصاء / العراق</t>
  </si>
  <si>
    <t xml:space="preserve"> </t>
  </si>
  <si>
    <t>Total</t>
  </si>
  <si>
    <t>Other Activities</t>
  </si>
  <si>
    <t>Crude oil</t>
  </si>
  <si>
    <t xml:space="preserve">            </t>
  </si>
  <si>
    <t>المجموع</t>
  </si>
  <si>
    <t>باقي الأنشطة</t>
  </si>
  <si>
    <t>نشاط النفط الخام</t>
  </si>
  <si>
    <t xml:space="preserve">باقي الأنشطة </t>
  </si>
  <si>
    <t>GDP at constant prices (Billion ID)
(2007 = 100)</t>
  </si>
  <si>
    <t>GDP at current prices (Billion ID)</t>
  </si>
  <si>
    <t>Details</t>
  </si>
  <si>
    <t>الناتج المحلي الإجمالي بالأسعار الثابتة (مليار دينار) (2007 = 100)</t>
  </si>
  <si>
    <t>الناتج المحلي الإجمالي بالأسعار الجارية (مليار دينار)</t>
  </si>
  <si>
    <t>التفاصيل</t>
  </si>
  <si>
    <t>جدول (3)</t>
  </si>
  <si>
    <t>Services activities</t>
  </si>
  <si>
    <t>الأنشطة الخدمية</t>
  </si>
  <si>
    <t>Distribution activities</t>
  </si>
  <si>
    <t>الأنشطة التوزيعية</t>
  </si>
  <si>
    <t>Commodity activities</t>
  </si>
  <si>
    <t>الأنشطة السلعية</t>
  </si>
  <si>
    <t>Relative Share (%)</t>
  </si>
  <si>
    <t>First Quarter</t>
  </si>
  <si>
    <t>الفصل الأول</t>
  </si>
  <si>
    <t>الأنشطة الإقتصادية</t>
  </si>
  <si>
    <t>Table (4)</t>
  </si>
  <si>
    <t>جدول (4)</t>
  </si>
  <si>
    <t>جدول (5)</t>
  </si>
  <si>
    <t xml:space="preserve">Table (5) </t>
  </si>
  <si>
    <t>الفصول</t>
  </si>
  <si>
    <t>كمية النفط الخام المنتج (الف برميل)</t>
  </si>
  <si>
    <t>معدل التغير الفصلي (%)</t>
  </si>
  <si>
    <t>سعر البرميل (دولار)</t>
  </si>
  <si>
    <t>المعدل اليومي للتصدير (مليون برميل)</t>
  </si>
  <si>
    <t>Quarters</t>
  </si>
  <si>
    <t>Crude Oil Production (000 Barrels)</t>
  </si>
  <si>
    <t>Quarterly Change rate (%)</t>
  </si>
  <si>
    <t>Barrel Price (US$)</t>
  </si>
  <si>
    <t>*Quarterly Change rate (%)</t>
  </si>
  <si>
    <t>Average Daily Export (000000 Barrels)</t>
  </si>
  <si>
    <t>الفصل الاول 2015</t>
  </si>
  <si>
    <t>1 st Q 2015</t>
  </si>
  <si>
    <t>الفصل الاول 2014</t>
  </si>
  <si>
    <t>-56.1</t>
  </si>
  <si>
    <t xml:space="preserve">1 st Q 2014    </t>
  </si>
  <si>
    <t>الفصل الرابع 2014</t>
  </si>
  <si>
    <t>-4.6</t>
  </si>
  <si>
    <t>-41</t>
  </si>
  <si>
    <t>4 th Q 2014</t>
  </si>
  <si>
    <t>المحتويات</t>
  </si>
  <si>
    <t>العنوان</t>
  </si>
  <si>
    <t>رقم الصفحة</t>
  </si>
  <si>
    <t>الجداول التفصيلية</t>
  </si>
  <si>
    <t>الأشكال البيانية</t>
  </si>
  <si>
    <t>النقل والاتصالات والخزن</t>
  </si>
  <si>
    <t>Table (2)</t>
  </si>
  <si>
    <t>Table(3)</t>
  </si>
  <si>
    <t>1 st Q 2019</t>
  </si>
  <si>
    <t xml:space="preserve">2019 الفصل الأول </t>
  </si>
  <si>
    <t xml:space="preserve"> المقدمة………………………………………………………………………………………………….</t>
  </si>
  <si>
    <t>المنهجية…………………………………………………………………………………………………</t>
  </si>
  <si>
    <t xml:space="preserve"> مفاهيم أساسية………….………………………………………………………………………………</t>
  </si>
  <si>
    <t xml:space="preserve"> تحليل النتائج……………………………….………..………………………………………………….</t>
  </si>
  <si>
    <t xml:space="preserve">الفصل الأول 2020 </t>
  </si>
  <si>
    <t>First Quarter 2020</t>
  </si>
  <si>
    <t>الفصل الأول 2020</t>
  </si>
  <si>
    <t>1 st Q 2020</t>
  </si>
  <si>
    <t>4 th Q 2019</t>
  </si>
  <si>
    <t>Table (2) : Crude Oil  Production , Barrel Quarterly Average price and Quarterly Change Rate &amp;  Average Daily Export For the First Quarter 2020 &amp; First and fourth Quarters of the Year 2019</t>
  </si>
  <si>
    <t>جدول (1) :  الناتج المحلي الإجمالي بالأسعار الأساسية الجارية والثابتة ومتوسط نصيب الفرد لكل منهما للفصل الأول لسنة 2021 والفصل الأول والرابع لسنة 2020 …………………………….………………………………………</t>
  </si>
  <si>
    <t>جدول (2) الناتج المحلي الإجمالي حسب الانشطة الاقتصادية بالأسعار الأساسية الجارية والثابتة (2007=100) (مليون دينار) والأهميات النسبية لكل منهما للفصل الاول لسنة 2021 (%)…………………………………………………….</t>
  </si>
  <si>
    <t>جدول (3) الناتج المحلي الإجمالي بالأسعار الأساسية الجارية والثابتة ( 2007=100) للفصل الأول لسنة 2021 والفصلين الأول والرابع لسنة 2020 …………………………………………………………………………………..</t>
  </si>
  <si>
    <t>جدول (4) الناتج المحلي الإجمالي بالأسعار الأساسية الجارية حسب مجاميع الأنشطة ( السلعية ، التوزيعية، الخدمية ) (مليار دينار) والاهميات النسبية للفصل الأول لسنة 2021 (%)……………………………………......……………….</t>
  </si>
  <si>
    <t>جدول (5) كمية النفط الخام المنتج والمعدل الفصلي لسعر البرميل ومعدل الزيادة الفصلية والمعدل اليومي للتصدير  للفصل الأول لسنة 2021 والفصلين الأول والرابع لسنة 2020……………………………………………………………..</t>
  </si>
  <si>
    <t>شكل (1) الناتج المحلي الإجمالي بالأسعار الأساسية الجارية حسب مجاميع الأنشطة (السلعية، التوزيعية، الخدمية) للفصل الأول لسنة 2021 (مليار دينار)………………………………………………………………………………</t>
  </si>
  <si>
    <t>الشكل (2) كمية النفط الخام المنتج  للفصل الأول لسنة 2021 والفصلين الأول والرابع لسنة 2020 (ألف برميل)………….</t>
  </si>
  <si>
    <t>الشكل (3) المعدل الفصلي لسعر البرميل بالدولار للفصل الأول لسنة 2021 والفصل الأول والرابع لسنة 2020 …………..</t>
  </si>
  <si>
    <t xml:space="preserve"> الناتج المحلي الإجمالي بالأسعار الأساسية الجارية والثابتة ومتوسط نصيب الفرد لكل منهما للفصل الأول لسنة 2021 والفصل الأول والرابع لسنة 2020 </t>
  </si>
  <si>
    <t xml:space="preserve">الفصل الرابع 2020 </t>
  </si>
  <si>
    <t xml:space="preserve">الفصل الأول 2021 </t>
  </si>
  <si>
    <t>First Quarter 2021</t>
  </si>
  <si>
    <t>Fourth Quarter 2020</t>
  </si>
  <si>
    <t>الناتج المحلي الإجمالي حسب الانشطة الاقتصادية بالأسعار الأساسية الجارية والثابتة (2007=100) (مليون دينار) والأهميات النسبية لكل منهما للفصل الاول لسنة 2021 (%)</t>
  </si>
  <si>
    <t>Gross Domestic Product by Economic Activities at Basic Current and Constant prices( 2007=100) (Million I.D) and Relative Share For the First Quarter for 2021 (%)</t>
  </si>
  <si>
    <t xml:space="preserve">الناتج المحلي الإجمالي بالأسعار الأساسية الجارية والثابتة ( 2007=100) للفصل الأول لسنة 2021 والفصلين الأول والرابع لسنة 2020 </t>
  </si>
  <si>
    <t xml:space="preserve">Gross Domestic Product at Basic Current Prices and Constant prices ( 2007=100) For the First Quarter for 2021 &amp; First and fourth Quarters for 2020 </t>
  </si>
  <si>
    <t>الفصل الأول 2021</t>
  </si>
  <si>
    <t>الفصل الرابع 2020</t>
  </si>
  <si>
    <t>معدل تغير ف1 2021 / ف1 2020 (%)</t>
  </si>
  <si>
    <t>Change Rate 1st Q 2021 /1st Q 2020 (%)</t>
  </si>
  <si>
    <t>4 th Q 2020</t>
  </si>
  <si>
    <t xml:space="preserve">1 st Q 2020    </t>
  </si>
  <si>
    <t>1 st Q 2021</t>
  </si>
  <si>
    <t>معدل تغير ف1  2021 / ف4 2020 (%)</t>
  </si>
  <si>
    <t>Change Rate 1st Q 2021 / 4th Q 2020  (%)</t>
  </si>
  <si>
    <t>Gross Domestic Product at basic current prices by Activity Groups ( Commodity, Distribution and Services) (Billion I.D) and Relative Share  For the First Quarter for 2021 (%)</t>
  </si>
  <si>
    <t xml:space="preserve"> الناتج المحلي الإجمالي بالأسعار الأساسية الجارية حسب مجاميع الأنشطة ( السلعية ، التوزيعية، الخدمية ) (مليار دينار) والاهميات النسبية  للفصل الأول لسنة 2021 (%)</t>
  </si>
  <si>
    <t xml:space="preserve">1 st Q 2020  </t>
  </si>
  <si>
    <t>كمية النفط الخام المنتج والمعدل الفصلي لسعر البرميل ومعدل الزيادة الفصلية والمعدل اليومي للتصدير  للفصل الأول لسنة 2021 والفصلين الأول والرابع لسنة 2020</t>
  </si>
  <si>
    <t xml:space="preserve"> Crude Oil  Production , Barrel Quarterly Average price and Quarterly Change Rate &amp;  Average Daily Export For the First Quarter for 2021 &amp; First and fourth Quarters for 2020</t>
  </si>
  <si>
    <t>الفصل الاول 2021</t>
  </si>
  <si>
    <t>جدول (2): كمية النفط الخام المنتج والمعدل الفصلي لسعر البرميل ومعدل الزيادة الفصلية والمعدل اليومي للتصدير  للفصل الاول من سنة 2021 والفصلين الاول والرابع من سنة 2020</t>
  </si>
  <si>
    <t>4-3</t>
  </si>
  <si>
    <t>Change rate First Quarter 2021/First Quarter 2020(%)</t>
  </si>
  <si>
    <t>Change rate First Quarter 2021/Foutrh Quarter 2020(%)</t>
  </si>
  <si>
    <t>معدل تغير الفصل الأول 2021 / الفصل الأول 2020(%)</t>
  </si>
  <si>
    <t>معدل تغير الفصل الأول 2021/الفصل الرابع 2020(%)</t>
  </si>
  <si>
    <t xml:space="preserve">                   Gross Domestic Product at Basic Current and Constant prices and Per Capita for first quarter for 2021 &amp; first and fourth quarters for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</si>
</sst>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_-* #,##0.0_-;_-* #,##0.0\-;_-* &quot;-&quot;??_-;_-@_-"/>
    <numFmt numFmtId="167" formatCode="0.0"/>
    <numFmt numFmtId="168" formatCode="0.000"/>
    <numFmt numFmtId="169" formatCode="_-* #,##0_-;_-* #,##0\-;_-* &quot;-&quot;??_-;_-@_-"/>
    <numFmt numFmtId="170" formatCode="_(* #,##0.0_);_(* \(#,##0.0\);_(* &quot;-&quot;??_);_(@_)"/>
    <numFmt numFmtId="171" formatCode="0.000000"/>
    <numFmt numFmtId="172" formatCode="_-* #,##0.0_-;\-* #,##0.0_-;_-* &quot;-&quot;?_-;_-@_-"/>
    <numFmt numFmtId="173" formatCode="_(* #,##0.000_);_(* \(#,##0.000\);_(* &quot;-&quot;??_);_(@_)"/>
    <numFmt numFmtId="174" formatCode="_-* #,##0.0000_-;_-* #,##0.0000\-;_-* &quot;-&quot;??_-;_-@_-"/>
    <numFmt numFmtId="175" formatCode="_(* #,##0.00000_);_(* \(#,##0.00000\);_(* &quot;-&quot;??_);_(@_)"/>
  </numFmts>
  <fonts count="26" x14ac:knownFonts="1">
    <font>
      <sz val="10"/>
      <name val="Arial"/>
      <charset val="178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  <charset val="178"/>
    </font>
    <font>
      <b/>
      <sz val="14"/>
      <name val="Arial"/>
      <family val="2"/>
      <charset val="178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  <charset val="178"/>
    </font>
    <font>
      <b/>
      <sz val="11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9"/>
      <name val="Arial"/>
      <family val="2"/>
      <charset val="178"/>
    </font>
    <font>
      <b/>
      <sz val="16"/>
      <name val="Arial"/>
      <family val="2"/>
    </font>
    <font>
      <b/>
      <sz val="2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0">
    <xf numFmtId="0" fontId="0" fillId="0" borderId="0"/>
    <xf numFmtId="0" fontId="2" fillId="0" borderId="0"/>
    <xf numFmtId="0" fontId="9" fillId="0" borderId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6" fontId="10" fillId="0" borderId="0" applyFont="0" applyFill="0" applyBorder="0" applyAlignment="0" applyProtection="0"/>
    <xf numFmtId="0" fontId="2" fillId="0" borderId="0"/>
    <xf numFmtId="166" fontId="10" fillId="0" borderId="0" applyFont="0" applyFill="0" applyBorder="0" applyAlignment="0" applyProtection="0"/>
    <xf numFmtId="0" fontId="18" fillId="0" borderId="0"/>
    <xf numFmtId="0" fontId="10" fillId="0" borderId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5" fillId="0" borderId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327">
    <xf numFmtId="0" fontId="0" fillId="0" borderId="0" xfId="0"/>
    <xf numFmtId="0" fontId="4" fillId="0" borderId="0" xfId="1" applyFont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49" fontId="4" fillId="0" borderId="14" xfId="1" applyNumberFormat="1" applyFont="1" applyBorder="1" applyAlignment="1">
      <alignment horizontal="center" vertical="center" wrapText="1"/>
    </xf>
    <xf numFmtId="49" fontId="4" fillId="0" borderId="15" xfId="1" applyNumberFormat="1" applyFont="1" applyBorder="1" applyAlignment="1">
      <alignment horizontal="center" vertical="center" wrapText="1"/>
    </xf>
    <xf numFmtId="49" fontId="4" fillId="0" borderId="10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167" fontId="4" fillId="2" borderId="12" xfId="1" applyNumberFormat="1" applyFont="1" applyFill="1" applyBorder="1" applyAlignment="1">
      <alignment horizontal="center" vertical="center" wrapText="1"/>
    </xf>
    <xf numFmtId="167" fontId="4" fillId="3" borderId="22" xfId="1" applyNumberFormat="1" applyFont="1" applyFill="1" applyBorder="1" applyAlignment="1">
      <alignment horizontal="center" vertical="center" wrapText="1"/>
    </xf>
    <xf numFmtId="167" fontId="4" fillId="2" borderId="22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167" fontId="4" fillId="0" borderId="0" xfId="1" applyNumberFormat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0" borderId="3" xfId="8" applyFont="1" applyBorder="1" applyAlignment="1">
      <alignment horizontal="center" vertical="center" wrapText="1"/>
    </xf>
    <xf numFmtId="0" fontId="8" fillId="0" borderId="5" xfId="8" applyFont="1" applyBorder="1" applyAlignment="1">
      <alignment horizontal="center" vertical="center" wrapText="1"/>
    </xf>
    <xf numFmtId="0" fontId="6" fillId="0" borderId="7" xfId="7" applyFont="1" applyBorder="1" applyAlignment="1">
      <alignment horizontal="right" vertical="center" wrapText="1"/>
    </xf>
    <xf numFmtId="166" fontId="4" fillId="0" borderId="8" xfId="9" applyNumberFormat="1" applyFont="1" applyBorder="1" applyAlignment="1">
      <alignment horizontal="left" vertical="center" wrapText="1"/>
    </xf>
    <xf numFmtId="0" fontId="6" fillId="0" borderId="9" xfId="7" applyFont="1" applyFill="1" applyBorder="1" applyAlignment="1">
      <alignment horizontal="left" vertical="center" wrapText="1"/>
    </xf>
    <xf numFmtId="167" fontId="6" fillId="0" borderId="11" xfId="7" applyNumberFormat="1" applyFont="1" applyFill="1" applyBorder="1" applyAlignment="1">
      <alignment horizontal="right" vertical="center" wrapText="1"/>
    </xf>
    <xf numFmtId="166" fontId="4" fillId="0" borderId="12" xfId="9" applyNumberFormat="1" applyFont="1" applyFill="1" applyBorder="1" applyAlignment="1">
      <alignment horizontal="left" vertical="center" wrapText="1"/>
    </xf>
    <xf numFmtId="167" fontId="6" fillId="0" borderId="13" xfId="7" applyNumberFormat="1" applyFont="1" applyFill="1" applyBorder="1" applyAlignment="1">
      <alignment horizontal="left" vertical="center" wrapText="1"/>
    </xf>
    <xf numFmtId="167" fontId="6" fillId="0" borderId="11" xfId="7" applyNumberFormat="1" applyFont="1" applyBorder="1" applyAlignment="1">
      <alignment horizontal="right" vertical="center" wrapText="1"/>
    </xf>
    <xf numFmtId="166" fontId="4" fillId="0" borderId="12" xfId="9" applyNumberFormat="1" applyFont="1" applyBorder="1" applyAlignment="1">
      <alignment horizontal="left" vertical="center" wrapText="1"/>
    </xf>
    <xf numFmtId="167" fontId="6" fillId="0" borderId="13" xfId="7" applyNumberFormat="1" applyFont="1" applyBorder="1" applyAlignment="1">
      <alignment horizontal="left" vertical="center" wrapText="1"/>
    </xf>
    <xf numFmtId="0" fontId="6" fillId="0" borderId="16" xfId="7" applyFont="1" applyBorder="1" applyAlignment="1">
      <alignment horizontal="right" vertical="center" wrapText="1"/>
    </xf>
    <xf numFmtId="166" fontId="4" fillId="0" borderId="17" xfId="9" applyNumberFormat="1" applyFont="1" applyBorder="1" applyAlignment="1">
      <alignment horizontal="left" vertical="center" wrapText="1"/>
    </xf>
    <xf numFmtId="0" fontId="6" fillId="0" borderId="18" xfId="7" applyFont="1" applyFill="1" applyBorder="1" applyAlignment="1">
      <alignment horizontal="left" vertical="center" wrapText="1"/>
    </xf>
    <xf numFmtId="166" fontId="4" fillId="0" borderId="22" xfId="9" applyNumberFormat="1" applyFont="1" applyFill="1" applyBorder="1" applyAlignment="1">
      <alignment horizontal="left" vertical="center" wrapText="1"/>
    </xf>
    <xf numFmtId="168" fontId="4" fillId="0" borderId="0" xfId="1" applyNumberFormat="1" applyFont="1" applyAlignment="1">
      <alignment horizontal="center" vertical="center" wrapText="1"/>
    </xf>
    <xf numFmtId="165" fontId="4" fillId="0" borderId="19" xfId="9" applyNumberFormat="1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textRotation="90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6" fillId="0" borderId="1" xfId="10" applyFont="1" applyBorder="1" applyAlignment="1">
      <alignment horizontal="right" vertical="center" wrapText="1"/>
    </xf>
    <xf numFmtId="0" fontId="6" fillId="0" borderId="1" xfId="10" applyFont="1" applyBorder="1" applyAlignment="1">
      <alignment horizontal="center" vertical="center" wrapText="1"/>
    </xf>
    <xf numFmtId="0" fontId="6" fillId="0" borderId="0" xfId="10" applyFont="1" applyBorder="1" applyAlignment="1">
      <alignment horizontal="center" vertical="center" wrapText="1"/>
    </xf>
    <xf numFmtId="0" fontId="6" fillId="0" borderId="0" xfId="10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4" borderId="2" xfId="1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4" fontId="0" fillId="0" borderId="0" xfId="0" applyNumberFormat="1"/>
    <xf numFmtId="0" fontId="4" fillId="0" borderId="15" xfId="0" applyFont="1" applyFill="1" applyBorder="1" applyAlignment="1">
      <alignment horizontal="right" vertical="center" wrapText="1"/>
    </xf>
    <xf numFmtId="166" fontId="4" fillId="0" borderId="15" xfId="11" applyNumberFormat="1" applyFont="1" applyBorder="1" applyAlignment="1">
      <alignment horizontal="right" vertical="center"/>
    </xf>
    <xf numFmtId="0" fontId="4" fillId="0" borderId="6" xfId="10" applyFont="1" applyBorder="1" applyAlignment="1">
      <alignment horizontal="left" vertical="center" wrapText="1"/>
    </xf>
    <xf numFmtId="164" fontId="0" fillId="0" borderId="0" xfId="0" applyNumberFormat="1" applyAlignment="1">
      <alignment horizontal="left"/>
    </xf>
    <xf numFmtId="0" fontId="4" fillId="0" borderId="6" xfId="10" applyFont="1" applyFill="1" applyBorder="1" applyAlignment="1">
      <alignment horizontal="center" vertical="center" wrapText="1"/>
    </xf>
    <xf numFmtId="166" fontId="4" fillId="0" borderId="15" xfId="11" applyNumberFormat="1" applyFont="1" applyFill="1" applyBorder="1" applyAlignment="1">
      <alignment horizontal="right" vertical="center" wrapText="1"/>
    </xf>
    <xf numFmtId="0" fontId="4" fillId="0" borderId="15" xfId="10" applyFont="1" applyBorder="1" applyAlignment="1">
      <alignment horizontal="left" vertical="center" wrapText="1"/>
    </xf>
    <xf numFmtId="170" fontId="0" fillId="0" borderId="0" xfId="0" applyNumberFormat="1"/>
    <xf numFmtId="167" fontId="0" fillId="0" borderId="0" xfId="0" applyNumberFormat="1"/>
    <xf numFmtId="0" fontId="4" fillId="0" borderId="15" xfId="10" applyFont="1" applyFill="1" applyBorder="1" applyAlignment="1">
      <alignment horizontal="center" vertical="center" wrapText="1"/>
    </xf>
    <xf numFmtId="0" fontId="4" fillId="0" borderId="15" xfId="10" applyFont="1" applyFill="1" applyBorder="1" applyAlignment="1">
      <alignment horizontal="left" vertical="center" wrapText="1"/>
    </xf>
    <xf numFmtId="17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0" xfId="0" applyBorder="1"/>
    <xf numFmtId="2" fontId="0" fillId="0" borderId="0" xfId="0" applyNumberFormat="1" applyAlignment="1">
      <alignment horizontal="left"/>
    </xf>
    <xf numFmtId="0" fontId="4" fillId="0" borderId="23" xfId="1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right" vertical="center" wrapText="1"/>
    </xf>
    <xf numFmtId="166" fontId="4" fillId="0" borderId="20" xfId="11" applyNumberFormat="1" applyFont="1" applyFill="1" applyBorder="1" applyAlignment="1">
      <alignment horizontal="right" vertical="center" wrapText="1"/>
    </xf>
    <xf numFmtId="0" fontId="4" fillId="0" borderId="20" xfId="1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textRotation="90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167" fontId="8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167" fontId="0" fillId="0" borderId="0" xfId="0" applyNumberFormat="1" applyAlignment="1">
      <alignment vertical="center"/>
    </xf>
    <xf numFmtId="43" fontId="4" fillId="4" borderId="0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>
      <alignment vertical="center" wrapText="1"/>
    </xf>
    <xf numFmtId="167" fontId="8" fillId="0" borderId="0" xfId="0" applyNumberFormat="1" applyFont="1" applyBorder="1" applyAlignment="1">
      <alignment vertical="center"/>
    </xf>
    <xf numFmtId="167" fontId="0" fillId="0" borderId="0" xfId="0" applyNumberFormat="1" applyBorder="1"/>
    <xf numFmtId="0" fontId="8" fillId="0" borderId="0" xfId="0" applyFont="1" applyFill="1" applyBorder="1" applyAlignment="1">
      <alignment vertical="center" wrapText="1"/>
    </xf>
    <xf numFmtId="167" fontId="0" fillId="0" borderId="0" xfId="0" applyNumberFormat="1" applyFill="1" applyBorder="1"/>
    <xf numFmtId="0" fontId="2" fillId="0" borderId="0" xfId="0" applyNumberFormat="1" applyFont="1" applyBorder="1"/>
    <xf numFmtId="171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vertical="top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textRotation="90"/>
    </xf>
    <xf numFmtId="167" fontId="6" fillId="0" borderId="0" xfId="0" applyNumberFormat="1" applyFont="1" applyBorder="1" applyAlignment="1">
      <alignment horizontal="left" vertical="center" wrapText="1"/>
    </xf>
    <xf numFmtId="167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6" fontId="6" fillId="0" borderId="29" xfId="13" applyNumberFormat="1" applyFont="1" applyBorder="1" applyAlignment="1">
      <alignment horizontal="center" vertical="center" wrapText="1"/>
    </xf>
    <xf numFmtId="166" fontId="6" fillId="0" borderId="12" xfId="13" applyNumberFormat="1" applyFont="1" applyBorder="1" applyAlignment="1">
      <alignment horizontal="center" vertical="center" wrapText="1"/>
    </xf>
    <xf numFmtId="166" fontId="6" fillId="0" borderId="30" xfId="13" applyNumberFormat="1" applyFont="1" applyBorder="1" applyAlignment="1">
      <alignment horizontal="center" vertical="center" wrapText="1"/>
    </xf>
    <xf numFmtId="166" fontId="15" fillId="0" borderId="33" xfId="13" applyNumberFormat="1" applyFont="1" applyFill="1" applyBorder="1" applyAlignment="1">
      <alignment horizontal="center" vertical="center" wrapText="1"/>
    </xf>
    <xf numFmtId="166" fontId="6" fillId="0" borderId="19" xfId="13" applyNumberFormat="1" applyFont="1" applyBorder="1" applyAlignment="1">
      <alignment horizontal="center" vertical="center"/>
    </xf>
    <xf numFmtId="166" fontId="15" fillId="0" borderId="34" xfId="13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54" xfId="0" applyBorder="1"/>
    <xf numFmtId="0" fontId="4" fillId="0" borderId="54" xfId="0" applyFont="1" applyBorder="1" applyAlignment="1">
      <alignment horizontal="right" vertical="top" wrapText="1"/>
    </xf>
    <xf numFmtId="0" fontId="3" fillId="0" borderId="54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wrapText="1"/>
    </xf>
    <xf numFmtId="0" fontId="8" fillId="0" borderId="0" xfId="0" applyFont="1" applyBorder="1" applyAlignment="1">
      <alignment horizontal="left" vertical="center" wrapText="1"/>
    </xf>
    <xf numFmtId="167" fontId="17" fillId="0" borderId="0" xfId="0" applyNumberFormat="1" applyFont="1" applyBorder="1" applyAlignment="1">
      <alignment horizontal="center" vertical="center" wrapText="1"/>
    </xf>
    <xf numFmtId="167" fontId="17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17" fillId="0" borderId="55" xfId="0" applyFont="1" applyBorder="1" applyAlignment="1">
      <alignment horizontal="left" vertical="center" wrapText="1"/>
    </xf>
    <xf numFmtId="0" fontId="17" fillId="0" borderId="55" xfId="0" applyFont="1" applyBorder="1" applyAlignment="1">
      <alignment horizontal="right" vertical="center" wrapText="1"/>
    </xf>
    <xf numFmtId="164" fontId="15" fillId="0" borderId="0" xfId="14" applyNumberFormat="1" applyFont="1" applyAlignment="1">
      <alignment horizontal="center" vertical="center" wrapText="1"/>
    </xf>
    <xf numFmtId="166" fontId="15" fillId="0" borderId="0" xfId="14" applyNumberFormat="1" applyFont="1" applyAlignment="1">
      <alignment horizontal="center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right" vertical="center" wrapText="1"/>
    </xf>
    <xf numFmtId="172" fontId="15" fillId="0" borderId="0" xfId="14" applyNumberFormat="1" applyFont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righ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9" fillId="0" borderId="0" xfId="0" applyFont="1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167" fontId="15" fillId="0" borderId="56" xfId="14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7" fillId="0" borderId="49" xfId="15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 readingOrder="2"/>
    </xf>
    <xf numFmtId="0" fontId="17" fillId="0" borderId="57" xfId="15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1" fontId="15" fillId="0" borderId="59" xfId="14" applyNumberFormat="1" applyFont="1" applyBorder="1" applyAlignment="1">
      <alignment horizontal="center" vertical="center" wrapText="1"/>
    </xf>
    <xf numFmtId="0" fontId="4" fillId="5" borderId="59" xfId="0" applyFont="1" applyFill="1" applyBorder="1" applyAlignment="1">
      <alignment vertical="center" wrapText="1"/>
    </xf>
    <xf numFmtId="167" fontId="4" fillId="0" borderId="60" xfId="15" applyNumberFormat="1" applyFont="1" applyBorder="1" applyAlignment="1">
      <alignment horizontal="center" vertical="center" wrapText="1"/>
    </xf>
    <xf numFmtId="0" fontId="4" fillId="5" borderId="58" xfId="0" applyFont="1" applyFill="1" applyBorder="1" applyAlignment="1">
      <alignment vertical="center" wrapText="1"/>
    </xf>
    <xf numFmtId="167" fontId="6" fillId="0" borderId="58" xfId="0" applyNumberFormat="1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1" fontId="15" fillId="0" borderId="60" xfId="14" applyNumberFormat="1" applyFont="1" applyBorder="1" applyAlignment="1">
      <alignment horizontal="center" vertical="center" wrapText="1"/>
    </xf>
    <xf numFmtId="167" fontId="6" fillId="0" borderId="60" xfId="0" applyNumberFormat="1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1" fontId="15" fillId="0" borderId="61" xfId="14" applyNumberFormat="1" applyFont="1" applyBorder="1" applyAlignment="1">
      <alignment horizontal="center" vertical="center" wrapText="1"/>
    </xf>
    <xf numFmtId="167" fontId="4" fillId="0" borderId="1" xfId="15" applyNumberFormat="1" applyFont="1" applyBorder="1" applyAlignment="1">
      <alignment horizontal="center" vertical="center" wrapText="1"/>
    </xf>
    <xf numFmtId="167" fontId="4" fillId="0" borderId="61" xfId="15" applyNumberFormat="1" applyFont="1" applyBorder="1" applyAlignment="1">
      <alignment horizontal="center" vertical="center" wrapText="1"/>
    </xf>
    <xf numFmtId="167" fontId="6" fillId="0" borderId="6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7" fillId="0" borderId="60" xfId="15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 wrapText="1"/>
    </xf>
    <xf numFmtId="169" fontId="4" fillId="0" borderId="60" xfId="16" applyNumberFormat="1" applyFont="1" applyBorder="1" applyAlignment="1">
      <alignment vertical="center" wrapText="1"/>
    </xf>
    <xf numFmtId="49" fontId="4" fillId="0" borderId="61" xfId="15" applyNumberFormat="1" applyFont="1" applyFill="1" applyBorder="1" applyAlignment="1">
      <alignment horizontal="center" vertical="center" wrapText="1"/>
    </xf>
    <xf numFmtId="167" fontId="4" fillId="0" borderId="60" xfId="15" applyNumberFormat="1" applyFont="1" applyBorder="1" applyAlignment="1">
      <alignment vertical="center" wrapText="1"/>
    </xf>
    <xf numFmtId="0" fontId="4" fillId="5" borderId="60" xfId="0" applyFont="1" applyFill="1" applyBorder="1" applyAlignment="1">
      <alignment horizontal="center" vertical="center" wrapText="1"/>
    </xf>
    <xf numFmtId="167" fontId="17" fillId="0" borderId="60" xfId="0" applyNumberFormat="1" applyFont="1" applyBorder="1" applyAlignment="1">
      <alignment horizontal="center" vertical="center" wrapText="1"/>
    </xf>
    <xf numFmtId="2" fontId="17" fillId="0" borderId="60" xfId="0" applyNumberFormat="1" applyFont="1" applyBorder="1" applyAlignment="1">
      <alignment horizontal="center" vertical="center" wrapText="1"/>
    </xf>
    <xf numFmtId="49" fontId="4" fillId="0" borderId="1" xfId="15" applyNumberFormat="1" applyFont="1" applyFill="1" applyBorder="1" applyAlignment="1">
      <alignment horizontal="center" vertical="center" wrapText="1"/>
    </xf>
    <xf numFmtId="0" fontId="4" fillId="0" borderId="60" xfId="15" applyFont="1" applyBorder="1" applyAlignment="1">
      <alignment horizontal="center" vertical="center" wrapText="1"/>
    </xf>
    <xf numFmtId="167" fontId="4" fillId="0" borderId="54" xfId="15" applyNumberFormat="1" applyFont="1" applyFill="1" applyBorder="1" applyAlignment="1">
      <alignment horizontal="center" vertical="center" wrapText="1"/>
    </xf>
    <xf numFmtId="2" fontId="4" fillId="0" borderId="60" xfId="15" applyNumberFormat="1" applyFont="1" applyBorder="1" applyAlignment="1">
      <alignment horizontal="center" vertical="center" wrapText="1"/>
    </xf>
    <xf numFmtId="49" fontId="4" fillId="0" borderId="60" xfId="15" applyNumberFormat="1" applyFont="1" applyFill="1" applyBorder="1" applyAlignment="1">
      <alignment horizontal="center" vertical="center" wrapText="1"/>
    </xf>
    <xf numFmtId="0" fontId="4" fillId="0" borderId="1" xfId="15" applyFont="1" applyBorder="1" applyAlignment="1">
      <alignment horizontal="center" vertical="center" wrapText="1"/>
    </xf>
    <xf numFmtId="2" fontId="4" fillId="0" borderId="1" xfId="15" applyNumberFormat="1" applyFont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0" borderId="62" xfId="0" applyFont="1" applyBorder="1" applyAlignment="1">
      <alignment vertical="top"/>
    </xf>
    <xf numFmtId="43" fontId="4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center" vertical="top" textRotation="90"/>
    </xf>
    <xf numFmtId="0" fontId="8" fillId="0" borderId="1" xfId="0" applyFont="1" applyBorder="1" applyAlignment="1">
      <alignment horizontal="center" vertical="top" textRotation="90"/>
    </xf>
    <xf numFmtId="0" fontId="4" fillId="0" borderId="58" xfId="0" applyFont="1" applyBorder="1" applyAlignment="1">
      <alignment horizontal="center" vertical="center" wrapText="1"/>
    </xf>
    <xf numFmtId="1" fontId="0" fillId="0" borderId="0" xfId="0" applyNumberForma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/>
    </xf>
    <xf numFmtId="43" fontId="4" fillId="0" borderId="0" xfId="17" applyFont="1" applyAlignment="1">
      <alignment horizontal="center" vertical="center" wrapText="1"/>
    </xf>
    <xf numFmtId="43" fontId="4" fillId="0" borderId="0" xfId="0" applyNumberFormat="1" applyFont="1" applyAlignment="1">
      <alignment horizontal="center" vertical="center" wrapText="1"/>
    </xf>
    <xf numFmtId="0" fontId="4" fillId="0" borderId="45" xfId="0" applyFont="1" applyBorder="1" applyAlignment="1">
      <alignment horizontal="right" vertical="center" wrapText="1"/>
    </xf>
    <xf numFmtId="0" fontId="4" fillId="0" borderId="45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right" vertical="center" wrapText="1"/>
    </xf>
    <xf numFmtId="0" fontId="3" fillId="0" borderId="52" xfId="0" applyFont="1" applyBorder="1" applyAlignment="1">
      <alignment horizontal="center" vertical="center" wrapText="1"/>
    </xf>
    <xf numFmtId="0" fontId="8" fillId="0" borderId="54" xfId="0" applyFont="1" applyBorder="1" applyAlignment="1">
      <alignment vertical="center" wrapText="1"/>
    </xf>
    <xf numFmtId="0" fontId="4" fillId="0" borderId="63" xfId="1" applyFont="1" applyFill="1" applyBorder="1" applyAlignment="1">
      <alignment horizontal="center" vertical="center" wrapText="1"/>
    </xf>
    <xf numFmtId="0" fontId="4" fillId="0" borderId="63" xfId="1" applyFont="1" applyBorder="1" applyAlignment="1">
      <alignment horizontal="center" vertical="center" wrapText="1"/>
    </xf>
    <xf numFmtId="0" fontId="4" fillId="0" borderId="63" xfId="1" applyFont="1" applyBorder="1" applyAlignment="1">
      <alignment horizontal="right" vertical="center" textRotation="90" wrapText="1"/>
    </xf>
    <xf numFmtId="0" fontId="0" fillId="0" borderId="54" xfId="0" applyBorder="1" applyAlignment="1">
      <alignment horizontal="center" vertical="center"/>
    </xf>
    <xf numFmtId="0" fontId="8" fillId="0" borderId="54" xfId="0" applyFont="1" applyBorder="1" applyAlignment="1">
      <alignment horizontal="left"/>
    </xf>
    <xf numFmtId="0" fontId="8" fillId="0" borderId="54" xfId="0" applyFont="1" applyBorder="1" applyAlignment="1"/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43" fontId="8" fillId="0" borderId="54" xfId="0" applyNumberFormat="1" applyFont="1" applyBorder="1" applyAlignment="1">
      <alignment vertical="center" wrapText="1"/>
    </xf>
    <xf numFmtId="173" fontId="4" fillId="0" borderId="0" xfId="1" applyNumberFormat="1" applyFont="1" applyAlignment="1">
      <alignment horizontal="center" vertical="center" wrapText="1"/>
    </xf>
    <xf numFmtId="166" fontId="6" fillId="0" borderId="7" xfId="13" applyNumberFormat="1" applyFont="1" applyBorder="1" applyAlignment="1">
      <alignment horizontal="center" vertical="center"/>
    </xf>
    <xf numFmtId="166" fontId="6" fillId="0" borderId="33" xfId="13" applyNumberFormat="1" applyFont="1" applyBorder="1" applyAlignment="1">
      <alignment horizontal="center" vertical="center"/>
    </xf>
    <xf numFmtId="166" fontId="6" fillId="0" borderId="11" xfId="13" applyNumberFormat="1" applyFont="1" applyBorder="1" applyAlignment="1">
      <alignment horizontal="center" vertical="center" wrapText="1"/>
    </xf>
    <xf numFmtId="166" fontId="6" fillId="0" borderId="12" xfId="13" applyNumberFormat="1" applyFont="1" applyBorder="1" applyAlignment="1">
      <alignment horizontal="center" vertical="center"/>
    </xf>
    <xf numFmtId="166" fontId="4" fillId="0" borderId="0" xfId="1" applyNumberFormat="1" applyFont="1" applyAlignment="1">
      <alignment horizontal="center" vertical="center" wrapText="1"/>
    </xf>
    <xf numFmtId="167" fontId="15" fillId="0" borderId="12" xfId="14" applyNumberFormat="1" applyFont="1" applyBorder="1" applyAlignment="1">
      <alignment horizontal="center" vertical="center" wrapText="1"/>
    </xf>
    <xf numFmtId="167" fontId="15" fillId="0" borderId="17" xfId="14" applyNumberFormat="1" applyFont="1" applyBorder="1" applyAlignment="1">
      <alignment horizontal="center" vertical="center" wrapText="1"/>
    </xf>
    <xf numFmtId="174" fontId="15" fillId="0" borderId="0" xfId="14" applyNumberFormat="1" applyFont="1" applyAlignment="1">
      <alignment horizontal="center" vertical="center" wrapText="1"/>
    </xf>
    <xf numFmtId="168" fontId="17" fillId="0" borderId="0" xfId="0" applyNumberFormat="1" applyFont="1" applyBorder="1" applyAlignment="1">
      <alignment horizontal="center" vertical="center" wrapText="1"/>
    </xf>
    <xf numFmtId="167" fontId="6" fillId="0" borderId="0" xfId="0" applyNumberFormat="1" applyFont="1" applyBorder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165" fontId="4" fillId="0" borderId="12" xfId="9" applyNumberFormat="1" applyFont="1" applyFill="1" applyBorder="1" applyAlignment="1">
      <alignment horizontal="left" vertical="center" wrapText="1"/>
    </xf>
    <xf numFmtId="165" fontId="4" fillId="0" borderId="8" xfId="1" applyNumberFormat="1" applyFont="1" applyBorder="1" applyAlignment="1">
      <alignment horizontal="left" vertical="center" wrapText="1"/>
    </xf>
    <xf numFmtId="165" fontId="4" fillId="0" borderId="12" xfId="1" applyNumberFormat="1" applyFont="1" applyBorder="1" applyAlignment="1">
      <alignment horizontal="left" vertical="center" wrapText="1"/>
    </xf>
    <xf numFmtId="165" fontId="4" fillId="0" borderId="17" xfId="1" applyNumberFormat="1" applyFont="1" applyBorder="1" applyAlignment="1">
      <alignment horizontal="left" vertical="center" wrapText="1"/>
    </xf>
    <xf numFmtId="165" fontId="4" fillId="0" borderId="12" xfId="1" applyNumberFormat="1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textRotation="90"/>
    </xf>
    <xf numFmtId="2" fontId="15" fillId="0" borderId="12" xfId="14" applyNumberFormat="1" applyFont="1" applyBorder="1" applyAlignment="1">
      <alignment horizontal="center" vertical="center" wrapText="1"/>
    </xf>
    <xf numFmtId="2" fontId="15" fillId="0" borderId="17" xfId="14" applyNumberFormat="1" applyFont="1" applyBorder="1" applyAlignment="1">
      <alignment horizontal="center" vertical="center" wrapText="1"/>
    </xf>
    <xf numFmtId="2" fontId="15" fillId="0" borderId="56" xfId="14" applyNumberFormat="1" applyFont="1" applyBorder="1" applyAlignment="1">
      <alignment horizontal="center" vertical="center" wrapText="1"/>
    </xf>
    <xf numFmtId="0" fontId="0" fillId="0" borderId="63" xfId="0" applyBorder="1"/>
    <xf numFmtId="0" fontId="4" fillId="0" borderId="63" xfId="0" applyFont="1" applyBorder="1" applyAlignment="1">
      <alignment horizontal="center" vertical="center" textRotation="90"/>
    </xf>
    <xf numFmtId="0" fontId="4" fillId="0" borderId="63" xfId="0" applyFont="1" applyBorder="1" applyAlignment="1">
      <alignment horizontal="left" vertical="center" textRotation="90"/>
    </xf>
    <xf numFmtId="0" fontId="8" fillId="0" borderId="0" xfId="0" applyFont="1" applyBorder="1" applyAlignment="1">
      <alignment vertical="top" textRotation="90"/>
    </xf>
    <xf numFmtId="0" fontId="4" fillId="0" borderId="63" xfId="1" applyFont="1" applyBorder="1" applyAlignment="1">
      <alignment vertical="top" textRotation="90" wrapText="1"/>
    </xf>
    <xf numFmtId="167" fontId="6" fillId="0" borderId="67" xfId="0" applyNumberFormat="1" applyFont="1" applyBorder="1" applyAlignment="1">
      <alignment horizontal="left" vertical="center" wrapText="1"/>
    </xf>
    <xf numFmtId="167" fontId="6" fillId="0" borderId="68" xfId="0" applyNumberFormat="1" applyFont="1" applyBorder="1" applyAlignment="1">
      <alignment horizontal="left" vertical="center" wrapText="1"/>
    </xf>
    <xf numFmtId="167" fontId="6" fillId="0" borderId="69" xfId="0" applyNumberFormat="1" applyFont="1" applyBorder="1" applyAlignment="1">
      <alignment horizontal="left" vertical="center" wrapText="1"/>
    </xf>
    <xf numFmtId="2" fontId="4" fillId="0" borderId="30" xfId="0" applyNumberFormat="1" applyFont="1" applyBorder="1" applyAlignment="1">
      <alignment horizontal="right" vertical="center"/>
    </xf>
    <xf numFmtId="2" fontId="4" fillId="0" borderId="12" xfId="0" applyNumberFormat="1" applyFont="1" applyBorder="1" applyAlignment="1">
      <alignment horizontal="right" vertical="center"/>
    </xf>
    <xf numFmtId="2" fontId="4" fillId="0" borderId="29" xfId="0" applyNumberFormat="1" applyFont="1" applyBorder="1" applyAlignment="1">
      <alignment horizontal="right" vertical="center"/>
    </xf>
    <xf numFmtId="2" fontId="4" fillId="0" borderId="26" xfId="0" applyNumberFormat="1" applyFont="1" applyFill="1" applyBorder="1" applyAlignment="1">
      <alignment vertical="center" wrapText="1"/>
    </xf>
    <xf numFmtId="2" fontId="4" fillId="0" borderId="17" xfId="0" applyNumberFormat="1" applyFont="1" applyFill="1" applyBorder="1" applyAlignment="1">
      <alignment vertical="center" wrapText="1"/>
    </xf>
    <xf numFmtId="2" fontId="4" fillId="0" borderId="25" xfId="0" applyNumberFormat="1" applyFont="1" applyFill="1" applyBorder="1" applyAlignment="1">
      <alignment vertical="center" wrapText="1"/>
    </xf>
    <xf numFmtId="165" fontId="4" fillId="0" borderId="15" xfId="11" applyNumberFormat="1" applyFont="1" applyFill="1" applyBorder="1" applyAlignment="1">
      <alignment horizontal="right" vertical="center" wrapText="1"/>
    </xf>
    <xf numFmtId="175" fontId="4" fillId="0" borderId="0" xfId="1" applyNumberFormat="1" applyFont="1" applyAlignment="1">
      <alignment horizontal="center" vertical="center" wrapText="1"/>
    </xf>
    <xf numFmtId="168" fontId="4" fillId="0" borderId="60" xfId="15" applyNumberFormat="1" applyFont="1" applyBorder="1" applyAlignment="1">
      <alignment horizontal="center" vertical="center" wrapText="1"/>
    </xf>
    <xf numFmtId="168" fontId="4" fillId="0" borderId="1" xfId="15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/>
    </xf>
    <xf numFmtId="2" fontId="4" fillId="0" borderId="15" xfId="0" applyNumberFormat="1" applyFont="1" applyFill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/>
    </xf>
    <xf numFmtId="2" fontId="4" fillId="0" borderId="6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61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" fillId="0" borderId="63" xfId="0" applyFont="1" applyBorder="1" applyAlignment="1">
      <alignment horizontal="center" vertical="top" textRotation="90"/>
    </xf>
    <xf numFmtId="0" fontId="11" fillId="0" borderId="0" xfId="0" applyFont="1" applyBorder="1" applyAlignment="1">
      <alignment horizontal="center" vertical="center" wrapText="1"/>
    </xf>
    <xf numFmtId="0" fontId="12" fillId="0" borderId="0" xfId="10" applyFont="1" applyFill="1" applyBorder="1" applyAlignment="1">
      <alignment horizontal="center" vertical="center" wrapText="1"/>
    </xf>
    <xf numFmtId="0" fontId="12" fillId="0" borderId="0" xfId="1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63" xfId="1" applyFont="1" applyBorder="1" applyAlignment="1">
      <alignment horizontal="center" vertical="top" textRotation="90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1" xfId="1" applyFont="1" applyBorder="1" applyAlignment="1">
      <alignment horizontal="left" vertical="center" wrapText="1"/>
    </xf>
    <xf numFmtId="0" fontId="6" fillId="0" borderId="2" xfId="7" applyFont="1" applyBorder="1" applyAlignment="1">
      <alignment horizontal="center" vertical="center" wrapText="1"/>
    </xf>
    <xf numFmtId="0" fontId="6" fillId="0" borderId="4" xfId="7" applyFont="1" applyBorder="1" applyAlignment="1">
      <alignment horizontal="center" vertical="center" wrapText="1"/>
    </xf>
    <xf numFmtId="0" fontId="6" fillId="0" borderId="2" xfId="7" applyFont="1" applyFill="1" applyBorder="1" applyAlignment="1">
      <alignment horizontal="center" vertical="center" wrapText="1"/>
    </xf>
    <xf numFmtId="0" fontId="6" fillId="0" borderId="0" xfId="7" applyFont="1" applyFill="1" applyBorder="1" applyAlignment="1">
      <alignment horizontal="center" vertical="center" wrapText="1"/>
    </xf>
    <xf numFmtId="0" fontId="6" fillId="0" borderId="4" xfId="7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right" vertical="center"/>
    </xf>
    <xf numFmtId="0" fontId="16" fillId="0" borderId="53" xfId="0" applyFont="1" applyBorder="1" applyAlignment="1">
      <alignment horizontal="right" vertical="center"/>
    </xf>
    <xf numFmtId="0" fontId="16" fillId="0" borderId="40" xfId="0" applyFont="1" applyBorder="1" applyAlignment="1">
      <alignment horizontal="right" vertical="center"/>
    </xf>
    <xf numFmtId="0" fontId="16" fillId="0" borderId="39" xfId="0" applyFont="1" applyBorder="1" applyAlignment="1">
      <alignment horizontal="right" vertical="center"/>
    </xf>
    <xf numFmtId="0" fontId="16" fillId="0" borderId="36" xfId="0" applyFont="1" applyBorder="1" applyAlignment="1">
      <alignment horizontal="right" vertical="center"/>
    </xf>
    <xf numFmtId="0" fontId="16" fillId="0" borderId="70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 wrapText="1"/>
    </xf>
    <xf numFmtId="0" fontId="6" fillId="0" borderId="27" xfId="0" applyFont="1" applyBorder="1" applyAlignment="1">
      <alignment horizontal="right" vertical="center" wrapText="1"/>
    </xf>
    <xf numFmtId="0" fontId="4" fillId="0" borderId="32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 wrapText="1"/>
    </xf>
    <xf numFmtId="0" fontId="4" fillId="0" borderId="28" xfId="0" applyFont="1" applyBorder="1" applyAlignment="1">
      <alignment horizontal="right" vertical="center" wrapText="1"/>
    </xf>
    <xf numFmtId="0" fontId="4" fillId="0" borderId="31" xfId="0" applyFont="1" applyBorder="1" applyAlignment="1">
      <alignment horizontal="right" vertical="center" wrapText="1"/>
    </xf>
    <xf numFmtId="0" fontId="6" fillId="0" borderId="28" xfId="0" applyFont="1" applyBorder="1" applyAlignment="1">
      <alignment horizontal="right" vertical="center" wrapText="1"/>
    </xf>
    <xf numFmtId="0" fontId="6" fillId="0" borderId="31" xfId="0" applyFont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/>
    </xf>
    <xf numFmtId="0" fontId="16" fillId="0" borderId="65" xfId="0" applyFont="1" applyBorder="1" applyAlignment="1">
      <alignment horizontal="left" vertical="center"/>
    </xf>
    <xf numFmtId="0" fontId="16" fillId="0" borderId="66" xfId="0" applyFont="1" applyBorder="1" applyAlignment="1">
      <alignment horizontal="left" vertical="center"/>
    </xf>
    <xf numFmtId="0" fontId="8" fillId="0" borderId="54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 wrapText="1" readingOrder="2"/>
    </xf>
    <xf numFmtId="0" fontId="20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/>
    </xf>
  </cellXfs>
  <cellStyles count="40">
    <cellStyle name="Comma" xfId="17" builtinId="3"/>
    <cellStyle name="Comma 2" xfId="9"/>
    <cellStyle name="Comma 2 2" xfId="21"/>
    <cellStyle name="Comma 2 3" xfId="22"/>
    <cellStyle name="Comma 2 3 2" xfId="23"/>
    <cellStyle name="Comma 2 4" xfId="24"/>
    <cellStyle name="Comma 3" xfId="11"/>
    <cellStyle name="Comma 4" xfId="13"/>
    <cellStyle name="Comma 4 2" xfId="25"/>
    <cellStyle name="Comma 5" xfId="16"/>
    <cellStyle name="Comma 6" xfId="19"/>
    <cellStyle name="Comma 7" xfId="20"/>
    <cellStyle name="Normal" xfId="0" builtinId="0"/>
    <cellStyle name="Normal 2" xfId="2"/>
    <cellStyle name="Normal 2 2" xfId="26"/>
    <cellStyle name="Normal 2 3" xfId="27"/>
    <cellStyle name="Normal 3" xfId="8"/>
    <cellStyle name="Normal 3 2" xfId="28"/>
    <cellStyle name="Normal 3 2 2" xfId="29"/>
    <cellStyle name="Normal 3 2 3" xfId="30"/>
    <cellStyle name="Normal 4" xfId="18"/>
    <cellStyle name="Normal 4 2" xfId="31"/>
    <cellStyle name="Normal 4 2 2" xfId="32"/>
    <cellStyle name="Normal 4 2 2 2" xfId="33"/>
    <cellStyle name="Normal 4 3" xfId="34"/>
    <cellStyle name="Normal 5" xfId="35"/>
    <cellStyle name="Normal 6" xfId="12"/>
    <cellStyle name="Normal 7" xfId="36"/>
    <cellStyle name="Normal 7 2" xfId="37"/>
    <cellStyle name="Normal 8" xfId="38"/>
    <cellStyle name="Normal 8 2" xfId="39"/>
    <cellStyle name="Normal_2008الناتج بالمليون" xfId="10"/>
    <cellStyle name="Normal_GDP 3ed Q 2009" xfId="15"/>
    <cellStyle name="Normal_Sheet1 2" xfId="7"/>
    <cellStyle name="Normal_جديد" xfId="1"/>
    <cellStyle name="Normal_جديد 2" xfId="14"/>
    <cellStyle name="عملة [0]_تعاون انعام66" xfId="3"/>
    <cellStyle name="عملة_تعاون انعام66" xfId="4"/>
    <cellStyle name="فاصلة [0]_تعاون انعام66" xfId="5"/>
    <cellStyle name="فاصلة_تعاون انعام6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SA" sz="1200"/>
              <a:t>شكل (1) الناتج المحلي الاجمالي بالاسعار الاساسية الجارية حسب مجاميع الانشطة (السلعية ، التوزيعية ، الخدمية) للفصل الاول لسنة</a:t>
            </a:r>
            <a:r>
              <a:rPr lang="en-US" sz="1200"/>
              <a:t> </a:t>
            </a:r>
            <a:r>
              <a:rPr lang="ar-IQ" sz="1200"/>
              <a:t>2021</a:t>
            </a:r>
            <a:r>
              <a:rPr lang="en-US" sz="1200" baseline="0"/>
              <a:t> </a:t>
            </a:r>
            <a:r>
              <a:rPr lang="ar-SA" sz="1200"/>
              <a:t>(مليار دينار)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314106085576508"/>
          <c:y val="0.14525691623510389"/>
          <c:w val="0.87554110968687138"/>
          <c:h val="0.748855989578320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1.9379844961240321E-3"/>
                  <c:y val="9.77995110024449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'جدول 4'!$A$6:$A$8</c:f>
              <c:strCache>
                <c:ptCount val="3"/>
                <c:pt idx="0">
                  <c:v>الأنشطة السلعية</c:v>
                </c:pt>
                <c:pt idx="1">
                  <c:v>الأنشطة التوزيعية</c:v>
                </c:pt>
                <c:pt idx="2">
                  <c:v>الأنشطة الخدمية</c:v>
                </c:pt>
              </c:strCache>
            </c:strRef>
          </c:cat>
          <c:val>
            <c:numRef>
              <c:f>'جدول 4'!$B$6:$B$8</c:f>
              <c:numCache>
                <c:formatCode>0.0</c:formatCode>
                <c:ptCount val="3"/>
                <c:pt idx="0">
                  <c:v>34908.9</c:v>
                </c:pt>
                <c:pt idx="1">
                  <c:v>13397.6</c:v>
                </c:pt>
                <c:pt idx="2">
                  <c:v>16185.9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0571520"/>
        <c:axId val="110574208"/>
      </c:barChart>
      <c:catAx>
        <c:axId val="11057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1057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574208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10571520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000000000001321" r="0.75000000000001321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SA" sz="1200"/>
              <a:t>الشكل (2) كمية النفط الخام المنتج للفصل الاول لسنة </a:t>
            </a:r>
            <a:r>
              <a:rPr lang="ar-IQ" sz="1200"/>
              <a:t>2021</a:t>
            </a:r>
            <a:r>
              <a:rPr lang="ar-SA" sz="1200"/>
              <a:t> والفصلين الاول والرابع لسنة </a:t>
            </a:r>
            <a:r>
              <a:rPr lang="ar-IQ" sz="1200"/>
              <a:t>2020 </a:t>
            </a:r>
            <a:r>
              <a:rPr lang="ar-SA" sz="1200"/>
              <a:t>(الف برميل)</a:t>
            </a:r>
            <a:endParaRPr lang="en-US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'رسم النفط  (2)'!$B$5:$B$7</c:f>
              <c:strCache>
                <c:ptCount val="3"/>
                <c:pt idx="0">
                  <c:v>الفصل الأول 2020</c:v>
                </c:pt>
                <c:pt idx="1">
                  <c:v>الفصل الرابع 2020</c:v>
                </c:pt>
                <c:pt idx="2">
                  <c:v>الفصل الاول 2021</c:v>
                </c:pt>
              </c:strCache>
            </c:strRef>
          </c:cat>
          <c:val>
            <c:numRef>
              <c:f>'رسم النفط  (2)'!$C$5:$C$7</c:f>
              <c:numCache>
                <c:formatCode>0</c:formatCode>
                <c:ptCount val="3"/>
                <c:pt idx="0">
                  <c:v>408570</c:v>
                </c:pt>
                <c:pt idx="1">
                  <c:v>349219</c:v>
                </c:pt>
                <c:pt idx="2">
                  <c:v>349975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1222144"/>
        <c:axId val="111248512"/>
      </c:barChart>
      <c:catAx>
        <c:axId val="11122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248512"/>
        <c:crosses val="autoZero"/>
        <c:auto val="1"/>
        <c:lblAlgn val="ctr"/>
        <c:lblOffset val="100"/>
        <c:noMultiLvlLbl val="0"/>
      </c:catAx>
      <c:valAx>
        <c:axId val="1112485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222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SA" sz="1200"/>
              <a:t>الشكل</a:t>
            </a:r>
            <a:r>
              <a:rPr lang="ar-SA" sz="1200" baseline="0"/>
              <a:t> (3) : المعدل الفصلي لسعر البرميل بالدولار للفصل الاول لسنة </a:t>
            </a:r>
            <a:r>
              <a:rPr lang="ar-IQ" sz="1200" baseline="0"/>
              <a:t>2021</a:t>
            </a:r>
            <a:r>
              <a:rPr lang="ar-SA" sz="1200" baseline="0"/>
              <a:t> والفصل الاول والرابع لسنة </a:t>
            </a:r>
            <a:r>
              <a:rPr lang="ar-IQ" sz="1200" baseline="0"/>
              <a:t>2020</a:t>
            </a:r>
            <a:endParaRPr lang="en-US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-2.0304571774183112E-3"/>
                  <c:y val="5.45144862589156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'رسم النفط  (2)'!$B$5:$B$7</c:f>
              <c:strCache>
                <c:ptCount val="3"/>
                <c:pt idx="0">
                  <c:v>الفصل الأول 2020</c:v>
                </c:pt>
                <c:pt idx="1">
                  <c:v>الفصل الرابع 2020</c:v>
                </c:pt>
                <c:pt idx="2">
                  <c:v>الفصل الاول 2021</c:v>
                </c:pt>
              </c:strCache>
            </c:strRef>
          </c:cat>
          <c:val>
            <c:numRef>
              <c:f>'رسم النفط  (2)'!$E$5:$E$7</c:f>
              <c:numCache>
                <c:formatCode>0.0</c:formatCode>
                <c:ptCount val="3"/>
                <c:pt idx="0">
                  <c:v>45.850999999999999</c:v>
                </c:pt>
                <c:pt idx="1">
                  <c:v>42.9</c:v>
                </c:pt>
                <c:pt idx="2">
                  <c:v>59.148000000000003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1673344"/>
        <c:axId val="111676032"/>
      </c:barChart>
      <c:catAx>
        <c:axId val="11167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676032"/>
        <c:crosses val="autoZero"/>
        <c:auto val="1"/>
        <c:lblAlgn val="ctr"/>
        <c:lblOffset val="100"/>
        <c:noMultiLvlLbl val="0"/>
      </c:catAx>
      <c:valAx>
        <c:axId val="111676032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673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01" l="0.70000000000000062" r="0.70000000000000062" t="0.750000000000010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14</xdr:row>
      <xdr:rowOff>28575</xdr:rowOff>
    </xdr:from>
    <xdr:to>
      <xdr:col>3</xdr:col>
      <xdr:colOff>2019300</xdr:colOff>
      <xdr:row>33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404813</xdr:colOff>
      <xdr:row>9</xdr:row>
      <xdr:rowOff>119064</xdr:rowOff>
    </xdr:from>
    <xdr:to>
      <xdr:col>7</xdr:col>
      <xdr:colOff>468313</xdr:colOff>
      <xdr:row>26</xdr:row>
      <xdr:rowOff>47627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277814</xdr:colOff>
      <xdr:row>28</xdr:row>
      <xdr:rowOff>0</xdr:rowOff>
    </xdr:from>
    <xdr:to>
      <xdr:col>7</xdr:col>
      <xdr:colOff>571500</xdr:colOff>
      <xdr:row>44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2:C20"/>
  <sheetViews>
    <sheetView rightToLeft="1" view="pageBreakPreview" zoomScaleSheetLayoutView="100" workbookViewId="0">
      <selection activeCell="A9" sqref="A9"/>
    </sheetView>
  </sheetViews>
  <sheetFormatPr defaultRowHeight="15.75" x14ac:dyDescent="0.2"/>
  <cols>
    <col min="1" max="1" width="94.140625" style="185" customWidth="1"/>
    <col min="2" max="2" width="13.140625" style="185" customWidth="1"/>
    <col min="3" max="3" width="27.7109375" style="185" bestFit="1" customWidth="1"/>
    <col min="4" max="16384" width="9.140625" style="185"/>
  </cols>
  <sheetData>
    <row r="2" spans="1:3" ht="20.25" x14ac:dyDescent="0.2">
      <c r="A2" s="258" t="s">
        <v>126</v>
      </c>
      <c r="B2" s="258"/>
    </row>
    <row r="3" spans="1:3" ht="30.75" customHeight="1" thickBot="1" x14ac:dyDescent="0.25">
      <c r="A3" s="186"/>
      <c r="B3" s="186"/>
    </row>
    <row r="4" spans="1:3" ht="27" customHeight="1" thickTop="1" x14ac:dyDescent="0.2">
      <c r="A4" s="198" t="s">
        <v>127</v>
      </c>
      <c r="B4" s="199" t="s">
        <v>128</v>
      </c>
    </row>
    <row r="5" spans="1:3" ht="27" customHeight="1" x14ac:dyDescent="0.2">
      <c r="A5" s="196" t="s">
        <v>136</v>
      </c>
      <c r="B5" s="197">
        <v>1</v>
      </c>
    </row>
    <row r="6" spans="1:3" ht="27" customHeight="1" x14ac:dyDescent="0.2">
      <c r="A6" s="196" t="s">
        <v>137</v>
      </c>
      <c r="B6" s="197">
        <v>2</v>
      </c>
    </row>
    <row r="7" spans="1:3" ht="27" customHeight="1" x14ac:dyDescent="0.2">
      <c r="A7" s="196" t="s">
        <v>138</v>
      </c>
      <c r="B7" s="197">
        <v>2</v>
      </c>
    </row>
    <row r="8" spans="1:3" ht="27" customHeight="1" x14ac:dyDescent="0.2">
      <c r="A8" s="196" t="s">
        <v>139</v>
      </c>
      <c r="B8" s="257" t="s">
        <v>179</v>
      </c>
    </row>
    <row r="9" spans="1:3" ht="50.25" customHeight="1" x14ac:dyDescent="0.25">
      <c r="A9" s="187" t="s">
        <v>129</v>
      </c>
      <c r="B9" s="157"/>
      <c r="C9" s="194"/>
    </row>
    <row r="10" spans="1:3" ht="38.25" customHeight="1" x14ac:dyDescent="0.2">
      <c r="A10" s="196" t="s">
        <v>146</v>
      </c>
      <c r="B10" s="197">
        <v>5</v>
      </c>
    </row>
    <row r="11" spans="1:3" ht="56.25" customHeight="1" x14ac:dyDescent="0.2">
      <c r="A11" s="196" t="s">
        <v>147</v>
      </c>
      <c r="B11" s="197">
        <v>6</v>
      </c>
    </row>
    <row r="12" spans="1:3" ht="48" customHeight="1" x14ac:dyDescent="0.2">
      <c r="A12" s="196" t="s">
        <v>148</v>
      </c>
      <c r="B12" s="197">
        <v>7</v>
      </c>
      <c r="C12" s="195"/>
    </row>
    <row r="13" spans="1:3" ht="42.75" customHeight="1" x14ac:dyDescent="0.2">
      <c r="A13" s="196" t="s">
        <v>149</v>
      </c>
      <c r="B13" s="197">
        <v>8</v>
      </c>
      <c r="C13" s="194"/>
    </row>
    <row r="14" spans="1:3" ht="56.25" customHeight="1" x14ac:dyDescent="0.2">
      <c r="A14" s="196" t="s">
        <v>150</v>
      </c>
      <c r="B14" s="197">
        <v>9</v>
      </c>
    </row>
    <row r="15" spans="1:3" ht="56.25" customHeight="1" x14ac:dyDescent="0.25">
      <c r="A15" s="187" t="s">
        <v>130</v>
      </c>
      <c r="B15" s="157"/>
    </row>
    <row r="16" spans="1:3" ht="56.25" customHeight="1" x14ac:dyDescent="0.2">
      <c r="A16" s="196" t="s">
        <v>151</v>
      </c>
      <c r="B16" s="197">
        <v>8</v>
      </c>
    </row>
    <row r="17" spans="1:2" ht="42.75" customHeight="1" x14ac:dyDescent="0.2">
      <c r="A17" s="196" t="s">
        <v>152</v>
      </c>
      <c r="B17" s="197">
        <v>10</v>
      </c>
    </row>
    <row r="18" spans="1:2" ht="42.75" customHeight="1" x14ac:dyDescent="0.2">
      <c r="A18" s="196" t="s">
        <v>153</v>
      </c>
      <c r="B18" s="197">
        <v>10</v>
      </c>
    </row>
    <row r="19" spans="1:2" ht="42.75" customHeight="1" x14ac:dyDescent="0.2">
      <c r="A19" s="113"/>
      <c r="B19" s="157"/>
    </row>
    <row r="20" spans="1:2" ht="42.75" customHeight="1" x14ac:dyDescent="0.2">
      <c r="A20" s="113"/>
      <c r="B20" s="157"/>
    </row>
  </sheetData>
  <mergeCells count="1">
    <mergeCell ref="A2:B2"/>
  </mergeCells>
  <printOptions horizontalCentered="1"/>
  <pageMargins left="0.75" right="0.75" top="1" bottom="1" header="0.5" footer="0.5"/>
  <pageSetup scale="84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rightToLeft="1" tabSelected="1" view="pageBreakPreview" zoomScale="75" zoomScaleNormal="80" zoomScaleSheetLayoutView="75" workbookViewId="0">
      <selection activeCell="M5" sqref="M5"/>
    </sheetView>
  </sheetViews>
  <sheetFormatPr defaultRowHeight="12.75" x14ac:dyDescent="0.2"/>
  <cols>
    <col min="1" max="2" width="3.5703125" customWidth="1"/>
    <col min="3" max="3" width="8" customWidth="1"/>
    <col min="4" max="4" width="36.7109375" customWidth="1"/>
    <col min="5" max="5" width="15.7109375" bestFit="1" customWidth="1"/>
    <col min="6" max="6" width="17.85546875" bestFit="1" customWidth="1"/>
    <col min="7" max="7" width="15.7109375" bestFit="1" customWidth="1"/>
    <col min="8" max="9" width="18.7109375" customWidth="1"/>
    <col min="10" max="10" width="35" customWidth="1"/>
    <col min="11" max="11" width="14.85546875" bestFit="1" customWidth="1"/>
    <col min="12" max="12" width="15.140625" customWidth="1"/>
    <col min="13" max="13" width="20.5703125" customWidth="1"/>
    <col min="14" max="14" width="29.42578125" bestFit="1" customWidth="1"/>
  </cols>
  <sheetData>
    <row r="1" spans="1:14" ht="24" customHeight="1" x14ac:dyDescent="0.2">
      <c r="A1" s="259" t="s">
        <v>75</v>
      </c>
      <c r="B1" s="227"/>
      <c r="C1" s="35"/>
      <c r="D1" s="260"/>
      <c r="E1" s="260"/>
      <c r="F1" s="260"/>
      <c r="G1" s="260"/>
      <c r="H1" s="260"/>
      <c r="I1" s="260"/>
      <c r="J1" s="260"/>
      <c r="K1" s="36"/>
      <c r="L1" s="36"/>
      <c r="M1" s="36"/>
    </row>
    <row r="2" spans="1:14" ht="39" customHeight="1" x14ac:dyDescent="0.2">
      <c r="A2" s="259"/>
      <c r="B2" s="227"/>
      <c r="C2" s="35"/>
      <c r="D2" s="261" t="s">
        <v>154</v>
      </c>
      <c r="E2" s="261"/>
      <c r="F2" s="261"/>
      <c r="G2" s="261"/>
      <c r="H2" s="261"/>
      <c r="I2" s="261"/>
      <c r="J2" s="261"/>
      <c r="K2" s="37"/>
      <c r="L2" s="37"/>
      <c r="M2" s="37"/>
    </row>
    <row r="3" spans="1:14" ht="39" customHeight="1" x14ac:dyDescent="0.2">
      <c r="A3" s="259"/>
      <c r="B3" s="227"/>
      <c r="C3" s="35"/>
      <c r="D3" s="262" t="s">
        <v>184</v>
      </c>
      <c r="E3" s="262"/>
      <c r="F3" s="262"/>
      <c r="G3" s="262"/>
      <c r="H3" s="262"/>
      <c r="I3" s="262"/>
      <c r="J3" s="262"/>
      <c r="K3" s="37"/>
      <c r="L3" s="37"/>
      <c r="M3" s="37"/>
    </row>
    <row r="4" spans="1:14" ht="29.25" customHeight="1" thickBot="1" x14ac:dyDescent="0.25">
      <c r="A4" s="259"/>
      <c r="B4" s="227"/>
      <c r="C4" s="35"/>
      <c r="D4" s="38" t="s">
        <v>59</v>
      </c>
      <c r="E4" s="39"/>
      <c r="F4" s="39"/>
      <c r="G4" s="39"/>
      <c r="H4" s="40"/>
      <c r="I4" s="40"/>
      <c r="J4" s="41" t="s">
        <v>60</v>
      </c>
      <c r="K4" s="37"/>
      <c r="L4" s="37"/>
      <c r="M4" s="37"/>
    </row>
    <row r="5" spans="1:14" ht="54" customHeight="1" thickTop="1" x14ac:dyDescent="0.2">
      <c r="A5" s="259"/>
      <c r="B5" s="227"/>
      <c r="C5" s="35"/>
      <c r="D5" s="263" t="s">
        <v>61</v>
      </c>
      <c r="E5" s="42" t="s">
        <v>140</v>
      </c>
      <c r="F5" s="42" t="s">
        <v>155</v>
      </c>
      <c r="G5" s="42" t="s">
        <v>156</v>
      </c>
      <c r="H5" s="43" t="s">
        <v>182</v>
      </c>
      <c r="I5" s="43" t="s">
        <v>183</v>
      </c>
      <c r="J5" s="263" t="s">
        <v>62</v>
      </c>
      <c r="K5" s="37"/>
      <c r="L5" s="37"/>
      <c r="M5" s="37"/>
    </row>
    <row r="6" spans="1:14" ht="81.75" customHeight="1" thickBot="1" x14ac:dyDescent="0.25">
      <c r="A6" s="259"/>
      <c r="B6" s="227"/>
      <c r="C6" s="35"/>
      <c r="D6" s="264"/>
      <c r="E6" s="44" t="s">
        <v>141</v>
      </c>
      <c r="F6" s="44" t="s">
        <v>158</v>
      </c>
      <c r="G6" s="44" t="s">
        <v>157</v>
      </c>
      <c r="H6" s="44" t="s">
        <v>180</v>
      </c>
      <c r="I6" s="44" t="s">
        <v>181</v>
      </c>
      <c r="J6" s="264"/>
      <c r="K6" s="45"/>
      <c r="L6" s="45"/>
      <c r="M6" s="45"/>
    </row>
    <row r="7" spans="1:14" ht="52.5" customHeight="1" x14ac:dyDescent="0.2">
      <c r="A7" s="259"/>
      <c r="B7" s="227"/>
      <c r="C7" s="35"/>
      <c r="D7" s="46" t="s">
        <v>63</v>
      </c>
      <c r="E7" s="51">
        <v>53145.3</v>
      </c>
      <c r="F7" s="51">
        <v>51799.7</v>
      </c>
      <c r="G7" s="47">
        <v>63700.5</v>
      </c>
      <c r="H7" s="249">
        <f>((G7/E7)-1)*100</f>
        <v>19.861022517513295</v>
      </c>
      <c r="I7" s="249">
        <f>((G7/F7)-1)*100</f>
        <v>22.974650432338418</v>
      </c>
      <c r="J7" s="48" t="s">
        <v>64</v>
      </c>
      <c r="L7" s="45"/>
      <c r="M7" s="49"/>
      <c r="N7" s="50"/>
    </row>
    <row r="8" spans="1:14" ht="52.5" customHeight="1" x14ac:dyDescent="0.2">
      <c r="A8" s="259"/>
      <c r="B8" s="227"/>
      <c r="C8" s="35"/>
      <c r="D8" s="46" t="s">
        <v>65</v>
      </c>
      <c r="E8" s="51">
        <v>45</v>
      </c>
      <c r="F8" s="51">
        <v>43.8</v>
      </c>
      <c r="G8" s="51">
        <v>43.6</v>
      </c>
      <c r="H8" s="250">
        <f>((G8/E8)-1)*100</f>
        <v>-3.1111111111111089</v>
      </c>
      <c r="I8" s="250">
        <f>((G8/F8)-1)*100</f>
        <v>-0.45662100456620447</v>
      </c>
      <c r="J8" s="52" t="s">
        <v>66</v>
      </c>
      <c r="K8" s="53"/>
      <c r="L8" s="53"/>
      <c r="M8" s="54"/>
      <c r="N8" s="55"/>
    </row>
    <row r="9" spans="1:14" ht="52.5" customHeight="1" x14ac:dyDescent="0.2">
      <c r="A9" s="259"/>
      <c r="B9" s="227"/>
      <c r="C9" s="35"/>
      <c r="D9" s="46" t="s">
        <v>67</v>
      </c>
      <c r="E9" s="51">
        <v>1342.1</v>
      </c>
      <c r="F9" s="51">
        <v>1283.2</v>
      </c>
      <c r="G9" s="51">
        <v>1567.8</v>
      </c>
      <c r="H9" s="250">
        <f t="shared" ref="H9:H11" si="0">((G9/E9)-1)*100</f>
        <v>16.816928693838019</v>
      </c>
      <c r="I9" s="250">
        <f t="shared" ref="I9:I12" si="1">((G9/F9)-1)*100</f>
        <v>22.17892768079799</v>
      </c>
      <c r="J9" s="56" t="s">
        <v>68</v>
      </c>
      <c r="K9" s="57"/>
      <c r="L9" s="58"/>
      <c r="M9" s="59"/>
      <c r="N9" s="55"/>
    </row>
    <row r="10" spans="1:14" ht="52.5" customHeight="1" x14ac:dyDescent="0.2">
      <c r="A10" s="231"/>
      <c r="B10" s="60"/>
      <c r="C10" s="60"/>
      <c r="D10" s="46" t="s">
        <v>69</v>
      </c>
      <c r="E10" s="245">
        <v>1.1000000000000001</v>
      </c>
      <c r="F10" s="245">
        <v>1.0900000000000001</v>
      </c>
      <c r="G10" s="51">
        <v>1.1000000000000001</v>
      </c>
      <c r="H10" s="250">
        <f t="shared" si="0"/>
        <v>0</v>
      </c>
      <c r="I10" s="250">
        <f>((G10/F10)-1)*100</f>
        <v>0.91743119266054496</v>
      </c>
      <c r="J10" s="56" t="s">
        <v>70</v>
      </c>
      <c r="K10" s="53"/>
      <c r="M10" s="59"/>
      <c r="N10" s="55"/>
    </row>
    <row r="11" spans="1:14" ht="52.5" customHeight="1" thickBot="1" x14ac:dyDescent="0.25">
      <c r="A11" s="231"/>
      <c r="B11" s="60"/>
      <c r="C11" s="60"/>
      <c r="D11" s="46" t="s">
        <v>71</v>
      </c>
      <c r="E11" s="51">
        <v>48988.3</v>
      </c>
      <c r="F11" s="51">
        <v>46473.8</v>
      </c>
      <c r="G11" s="47">
        <v>46924.9</v>
      </c>
      <c r="H11" s="251">
        <f t="shared" si="0"/>
        <v>-4.2120261368530869</v>
      </c>
      <c r="I11" s="251">
        <f t="shared" si="1"/>
        <v>0.97065443325055067</v>
      </c>
      <c r="J11" s="56" t="s">
        <v>72</v>
      </c>
      <c r="K11" s="53"/>
      <c r="M11" s="61"/>
      <c r="N11" s="62"/>
    </row>
    <row r="12" spans="1:14" ht="52.5" customHeight="1" thickBot="1" x14ac:dyDescent="0.25">
      <c r="A12" s="231"/>
      <c r="B12" s="60"/>
      <c r="C12" s="60"/>
      <c r="D12" s="63" t="s">
        <v>73</v>
      </c>
      <c r="E12" s="64">
        <v>1237.0999999999999</v>
      </c>
      <c r="F12" s="64">
        <v>1151.3</v>
      </c>
      <c r="G12" s="64">
        <v>1155</v>
      </c>
      <c r="H12" s="252">
        <f>((G12/E12)-1)*100</f>
        <v>-6.6364885619594194</v>
      </c>
      <c r="I12" s="252">
        <f t="shared" si="1"/>
        <v>0.32137583601146158</v>
      </c>
      <c r="J12" s="65" t="s">
        <v>74</v>
      </c>
      <c r="K12" s="191"/>
      <c r="L12" s="45"/>
      <c r="M12" s="61"/>
    </row>
    <row r="13" spans="1:14" ht="33.75" customHeight="1" thickTop="1" x14ac:dyDescent="0.2">
      <c r="A13" s="232"/>
      <c r="B13" s="66"/>
      <c r="C13" s="66"/>
      <c r="D13" s="67"/>
      <c r="E13" s="68"/>
      <c r="F13" s="69"/>
      <c r="G13" s="69"/>
      <c r="H13" s="69"/>
      <c r="I13" s="69"/>
      <c r="J13" s="70"/>
      <c r="M13" s="61"/>
    </row>
    <row r="14" spans="1:14" ht="33.75" customHeight="1" x14ac:dyDescent="0.2">
      <c r="A14" s="233">
        <v>5</v>
      </c>
      <c r="B14" s="60"/>
      <c r="C14" s="78"/>
      <c r="D14" s="78"/>
      <c r="E14" s="78"/>
      <c r="F14" s="68"/>
      <c r="G14" s="68"/>
      <c r="H14" s="68"/>
      <c r="I14" s="159"/>
      <c r="J14" s="192"/>
      <c r="K14" s="71"/>
      <c r="L14" s="54"/>
      <c r="M14" s="59"/>
      <c r="N14">
        <v>4</v>
      </c>
    </row>
    <row r="15" spans="1:14" ht="33.75" customHeight="1" x14ac:dyDescent="0.2">
      <c r="D15" s="67"/>
      <c r="E15" s="72"/>
      <c r="F15" s="72"/>
      <c r="G15" s="73"/>
      <c r="H15" s="74"/>
      <c r="I15" s="74"/>
      <c r="J15" s="68"/>
      <c r="K15" s="71"/>
      <c r="L15" s="54"/>
      <c r="M15" s="59"/>
    </row>
    <row r="16" spans="1:14" ht="24" customHeight="1" x14ac:dyDescent="0.2">
      <c r="D16" s="67"/>
      <c r="E16" s="75">
        <v>39.598604999999999</v>
      </c>
      <c r="F16" s="75">
        <v>40.366742000000002</v>
      </c>
      <c r="G16" s="76">
        <v>40.629269000000001</v>
      </c>
      <c r="H16" s="76"/>
      <c r="I16" s="76"/>
      <c r="J16" s="68"/>
      <c r="K16" s="71"/>
      <c r="L16" s="54"/>
      <c r="M16" s="59"/>
    </row>
    <row r="17" spans="4:13" x14ac:dyDescent="0.2">
      <c r="E17" s="75"/>
      <c r="F17" s="75"/>
      <c r="G17" s="75"/>
      <c r="H17" s="75"/>
      <c r="I17" s="75"/>
      <c r="J17" s="60"/>
      <c r="M17" s="61"/>
    </row>
    <row r="18" spans="4:13" x14ac:dyDescent="0.2">
      <c r="E18" s="75"/>
      <c r="F18" s="75"/>
      <c r="G18" s="75"/>
      <c r="H18" s="75"/>
      <c r="I18" s="75"/>
      <c r="J18" s="77"/>
    </row>
    <row r="19" spans="4:13" x14ac:dyDescent="0.2">
      <c r="E19" s="75"/>
      <c r="F19" s="75"/>
      <c r="G19" s="75"/>
      <c r="H19" s="75"/>
      <c r="I19" s="75"/>
      <c r="J19" s="77"/>
    </row>
    <row r="20" spans="4:13" x14ac:dyDescent="0.2">
      <c r="E20" s="75"/>
      <c r="F20" s="75"/>
      <c r="G20" s="76"/>
      <c r="H20" s="76"/>
      <c r="I20" s="76"/>
      <c r="J20" s="60"/>
    </row>
    <row r="21" spans="4:13" x14ac:dyDescent="0.2">
      <c r="E21" s="78"/>
      <c r="F21" s="78"/>
      <c r="G21" s="78"/>
      <c r="H21" s="78"/>
      <c r="I21" s="78"/>
      <c r="J21" s="60"/>
    </row>
    <row r="22" spans="4:13" x14ac:dyDescent="0.2">
      <c r="E22" s="79"/>
      <c r="F22" s="79"/>
      <c r="G22" s="79"/>
      <c r="H22" s="79"/>
      <c r="I22" s="79"/>
      <c r="J22" s="60"/>
    </row>
    <row r="23" spans="4:13" x14ac:dyDescent="0.2">
      <c r="E23" s="77"/>
      <c r="F23" s="80"/>
      <c r="G23" s="77"/>
      <c r="H23" s="77"/>
      <c r="I23" s="77"/>
      <c r="J23" s="60"/>
    </row>
    <row r="24" spans="4:13" x14ac:dyDescent="0.2">
      <c r="E24" s="79"/>
      <c r="F24" s="77"/>
      <c r="G24" s="60"/>
      <c r="H24" s="60"/>
      <c r="I24" s="60"/>
      <c r="J24" s="60"/>
    </row>
    <row r="25" spans="4:13" x14ac:dyDescent="0.2">
      <c r="E25" s="79"/>
      <c r="F25" s="77"/>
    </row>
    <row r="26" spans="4:13" x14ac:dyDescent="0.2">
      <c r="E26" s="79"/>
      <c r="F26" s="77"/>
    </row>
    <row r="27" spans="4:13" ht="15.75" x14ac:dyDescent="0.2">
      <c r="E27" s="79"/>
      <c r="F27" s="81"/>
    </row>
    <row r="28" spans="4:13" x14ac:dyDescent="0.2">
      <c r="E28" s="79"/>
      <c r="F28" s="60"/>
    </row>
    <row r="29" spans="4:13" x14ac:dyDescent="0.2">
      <c r="D29" s="54"/>
      <c r="E29" s="54"/>
    </row>
    <row r="32" spans="4:13" x14ac:dyDescent="0.2">
      <c r="D32" t="s">
        <v>76</v>
      </c>
    </row>
  </sheetData>
  <mergeCells count="6">
    <mergeCell ref="A1:A9"/>
    <mergeCell ref="D1:J1"/>
    <mergeCell ref="D2:J2"/>
    <mergeCell ref="D3:J3"/>
    <mergeCell ref="D5:D6"/>
    <mergeCell ref="J5:J6"/>
  </mergeCells>
  <printOptions horizontalCentered="1" verticalCentered="1"/>
  <pageMargins left="0.196850393700787" right="0.23622047244094499" top="0.196850393700787" bottom="0.23622047244094499" header="0.35433070866141703" footer="0.23622047244094499"/>
  <pageSetup scale="75" orientation="landscape" r:id="rId1"/>
  <headerFooter alignWithMargins="0">
    <oddFooter>&amp;L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rightToLeft="1" view="pageBreakPreview" zoomScale="80" zoomScaleNormal="70" zoomScaleSheetLayoutView="80" workbookViewId="0">
      <selection activeCell="C3" sqref="C3:J3"/>
    </sheetView>
  </sheetViews>
  <sheetFormatPr defaultColWidth="19.28515625" defaultRowHeight="27" customHeight="1" x14ac:dyDescent="0.2"/>
  <cols>
    <col min="1" max="1" width="8.140625" style="1" customWidth="1"/>
    <col min="2" max="2" width="12.42578125" style="1" customWidth="1"/>
    <col min="3" max="3" width="7.85546875" style="1" customWidth="1"/>
    <col min="4" max="4" width="35.42578125" style="1" customWidth="1"/>
    <col min="5" max="5" width="19.28515625" style="1" customWidth="1"/>
    <col min="6" max="6" width="14.42578125" style="1" customWidth="1"/>
    <col min="7" max="7" width="19.5703125" style="1" bestFit="1" customWidth="1"/>
    <col min="8" max="8" width="14.42578125" style="1" customWidth="1"/>
    <col min="9" max="9" width="36.140625" style="1" customWidth="1"/>
    <col min="10" max="10" width="8.28515625" style="1" bestFit="1" customWidth="1"/>
    <col min="11" max="11" width="21.42578125" style="1" bestFit="1" customWidth="1"/>
    <col min="12" max="12" width="14.28515625" style="1" bestFit="1" customWidth="1"/>
    <col min="13" max="16384" width="19.28515625" style="1"/>
  </cols>
  <sheetData>
    <row r="1" spans="1:13" ht="27" customHeight="1" x14ac:dyDescent="0.2">
      <c r="A1" s="265" t="s">
        <v>75</v>
      </c>
    </row>
    <row r="2" spans="1:13" ht="39" customHeight="1" x14ac:dyDescent="0.2">
      <c r="A2" s="265"/>
      <c r="C2" s="273" t="s">
        <v>159</v>
      </c>
      <c r="D2" s="273"/>
      <c r="E2" s="273"/>
      <c r="F2" s="273"/>
      <c r="G2" s="273"/>
      <c r="H2" s="273"/>
      <c r="I2" s="273"/>
      <c r="J2" s="273"/>
    </row>
    <row r="3" spans="1:13" ht="48" customHeight="1" x14ac:dyDescent="0.2">
      <c r="A3" s="265"/>
      <c r="C3" s="273" t="s">
        <v>160</v>
      </c>
      <c r="D3" s="273"/>
      <c r="E3" s="273"/>
      <c r="F3" s="273"/>
      <c r="G3" s="273"/>
      <c r="H3" s="273"/>
      <c r="I3" s="273"/>
      <c r="J3" s="273"/>
    </row>
    <row r="4" spans="1:13" ht="28.5" customHeight="1" thickBot="1" x14ac:dyDescent="0.25">
      <c r="A4" s="265"/>
      <c r="C4" s="274" t="s">
        <v>0</v>
      </c>
      <c r="D4" s="274"/>
      <c r="E4" s="17"/>
      <c r="F4" s="17"/>
      <c r="G4" s="17"/>
      <c r="H4" s="17"/>
      <c r="I4" s="275" t="s">
        <v>132</v>
      </c>
      <c r="J4" s="275"/>
    </row>
    <row r="5" spans="1:13" ht="42.75" customHeight="1" thickTop="1" thickBot="1" x14ac:dyDescent="0.25">
      <c r="A5" s="265"/>
      <c r="C5" s="276" t="s">
        <v>1</v>
      </c>
      <c r="D5" s="276" t="s">
        <v>2</v>
      </c>
      <c r="E5" s="18" t="s">
        <v>3</v>
      </c>
      <c r="F5" s="18" t="s">
        <v>4</v>
      </c>
      <c r="G5" s="18" t="s">
        <v>5</v>
      </c>
      <c r="H5" s="18" t="s">
        <v>4</v>
      </c>
      <c r="I5" s="278" t="s">
        <v>6</v>
      </c>
      <c r="J5" s="278" t="s">
        <v>7</v>
      </c>
    </row>
    <row r="6" spans="1:13" ht="53.25" customHeight="1" thickBot="1" x14ac:dyDescent="0.25">
      <c r="A6" s="265"/>
      <c r="C6" s="277"/>
      <c r="D6" s="277"/>
      <c r="E6" s="19" t="s">
        <v>8</v>
      </c>
      <c r="F6" s="19" t="s">
        <v>9</v>
      </c>
      <c r="G6" s="19" t="s">
        <v>10</v>
      </c>
      <c r="H6" s="19" t="s">
        <v>9</v>
      </c>
      <c r="I6" s="279"/>
      <c r="J6" s="280"/>
    </row>
    <row r="7" spans="1:13" ht="35.25" customHeight="1" x14ac:dyDescent="0.2">
      <c r="A7" s="265"/>
      <c r="C7" s="2">
        <v>1</v>
      </c>
      <c r="D7" s="20" t="s">
        <v>11</v>
      </c>
      <c r="E7" s="21">
        <v>1806019.9</v>
      </c>
      <c r="F7" s="223">
        <v>2.8</v>
      </c>
      <c r="G7" s="21">
        <v>1256782.7</v>
      </c>
      <c r="H7" s="223">
        <v>2.65</v>
      </c>
      <c r="I7" s="22" t="s">
        <v>12</v>
      </c>
      <c r="J7" s="2">
        <v>1</v>
      </c>
      <c r="K7" s="246"/>
      <c r="L7" s="210"/>
      <c r="M7" s="210"/>
    </row>
    <row r="8" spans="1:13" s="4" customFormat="1" ht="27" customHeight="1" x14ac:dyDescent="0.2">
      <c r="A8" s="265"/>
      <c r="B8" s="1"/>
      <c r="C8" s="3">
        <v>2</v>
      </c>
      <c r="D8" s="23" t="s">
        <v>13</v>
      </c>
      <c r="E8" s="24">
        <f>E9+E10</f>
        <v>28569807.300000001</v>
      </c>
      <c r="F8" s="222">
        <f t="shared" ref="F8:H8" si="0">F9+F10</f>
        <v>44.300000000000004</v>
      </c>
      <c r="G8" s="24">
        <f t="shared" si="0"/>
        <v>27821376.800000001</v>
      </c>
      <c r="H8" s="222">
        <f t="shared" si="0"/>
        <v>58.75</v>
      </c>
      <c r="I8" s="25" t="s">
        <v>14</v>
      </c>
      <c r="J8" s="3">
        <v>2</v>
      </c>
      <c r="K8" s="246"/>
      <c r="L8" s="210"/>
      <c r="M8" s="210"/>
    </row>
    <row r="9" spans="1:13" ht="27" customHeight="1" x14ac:dyDescent="0.2">
      <c r="A9" s="265"/>
      <c r="C9" s="5" t="s">
        <v>15</v>
      </c>
      <c r="D9" s="26" t="s">
        <v>16</v>
      </c>
      <c r="E9" s="27">
        <v>28530010.800000001</v>
      </c>
      <c r="F9" s="224">
        <v>44.24</v>
      </c>
      <c r="G9" s="27">
        <v>27798466.5</v>
      </c>
      <c r="H9" s="224">
        <v>58.7</v>
      </c>
      <c r="I9" s="28" t="s">
        <v>17</v>
      </c>
      <c r="J9" s="5" t="s">
        <v>15</v>
      </c>
      <c r="K9" s="246"/>
      <c r="L9" s="210"/>
      <c r="M9" s="210"/>
    </row>
    <row r="10" spans="1:13" ht="27" customHeight="1" x14ac:dyDescent="0.2">
      <c r="A10" s="265"/>
      <c r="C10" s="6" t="s">
        <v>18</v>
      </c>
      <c r="D10" s="26" t="s">
        <v>19</v>
      </c>
      <c r="E10" s="27">
        <v>39796.5</v>
      </c>
      <c r="F10" s="224">
        <v>0.06</v>
      </c>
      <c r="G10" s="27">
        <v>22910.3</v>
      </c>
      <c r="H10" s="226">
        <v>0.05</v>
      </c>
      <c r="I10" s="28" t="s">
        <v>20</v>
      </c>
      <c r="J10" s="6" t="s">
        <v>18</v>
      </c>
      <c r="K10" s="246"/>
      <c r="L10" s="210"/>
      <c r="M10" s="210"/>
    </row>
    <row r="11" spans="1:13" ht="27" customHeight="1" x14ac:dyDescent="0.2">
      <c r="A11" s="265"/>
      <c r="C11" s="7" t="s">
        <v>21</v>
      </c>
      <c r="D11" s="26" t="s">
        <v>22</v>
      </c>
      <c r="E11" s="27">
        <v>1477112.7</v>
      </c>
      <c r="F11" s="224">
        <v>2.29</v>
      </c>
      <c r="G11" s="27">
        <v>571468.80000000005</v>
      </c>
      <c r="H11" s="224">
        <v>1.21</v>
      </c>
      <c r="I11" s="28" t="s">
        <v>23</v>
      </c>
      <c r="J11" s="7" t="s">
        <v>21</v>
      </c>
      <c r="K11" s="246"/>
      <c r="L11" s="184"/>
    </row>
    <row r="12" spans="1:13" ht="27" customHeight="1" x14ac:dyDescent="0.2">
      <c r="A12" s="265"/>
      <c r="C12" s="7" t="s">
        <v>24</v>
      </c>
      <c r="D12" s="26" t="s">
        <v>25</v>
      </c>
      <c r="E12" s="27">
        <v>1397722.7</v>
      </c>
      <c r="F12" s="224">
        <v>2.17</v>
      </c>
      <c r="G12" s="27">
        <v>473761.2</v>
      </c>
      <c r="H12" s="226">
        <v>1</v>
      </c>
      <c r="I12" s="28" t="s">
        <v>26</v>
      </c>
      <c r="J12" s="7" t="s">
        <v>24</v>
      </c>
      <c r="K12" s="246"/>
      <c r="L12" s="184"/>
      <c r="M12" s="184"/>
    </row>
    <row r="13" spans="1:13" ht="27" customHeight="1" x14ac:dyDescent="0.2">
      <c r="A13" s="265"/>
      <c r="C13" s="7" t="s">
        <v>27</v>
      </c>
      <c r="D13" s="26" t="s">
        <v>28</v>
      </c>
      <c r="E13" s="27">
        <v>1658189.1</v>
      </c>
      <c r="F13" s="224">
        <v>2.57</v>
      </c>
      <c r="G13" s="27">
        <v>961938.2</v>
      </c>
      <c r="H13" s="224">
        <v>2.0299999999999998</v>
      </c>
      <c r="I13" s="28" t="s">
        <v>29</v>
      </c>
      <c r="J13" s="7" t="s">
        <v>27</v>
      </c>
      <c r="K13" s="246"/>
      <c r="L13" s="184"/>
      <c r="M13" s="184"/>
    </row>
    <row r="14" spans="1:13" ht="35.25" customHeight="1" x14ac:dyDescent="0.2">
      <c r="A14" s="265"/>
      <c r="C14" s="7" t="s">
        <v>30</v>
      </c>
      <c r="D14" s="26" t="s">
        <v>131</v>
      </c>
      <c r="E14" s="27">
        <v>6371357.7999999998</v>
      </c>
      <c r="F14" s="224">
        <v>9.8800000000000008</v>
      </c>
      <c r="G14" s="27">
        <v>4033708.7</v>
      </c>
      <c r="H14" s="224">
        <v>8.52</v>
      </c>
      <c r="I14" s="28" t="s">
        <v>31</v>
      </c>
      <c r="J14" s="7" t="s">
        <v>30</v>
      </c>
      <c r="K14" s="246"/>
      <c r="L14" s="184"/>
      <c r="M14" s="184"/>
    </row>
    <row r="15" spans="1:13" ht="35.25" customHeight="1" x14ac:dyDescent="0.2">
      <c r="A15" s="265"/>
      <c r="C15" s="7" t="s">
        <v>32</v>
      </c>
      <c r="D15" s="26" t="s">
        <v>33</v>
      </c>
      <c r="E15" s="27">
        <v>5767262</v>
      </c>
      <c r="F15" s="224">
        <v>8.94</v>
      </c>
      <c r="G15" s="27">
        <v>4132009.2</v>
      </c>
      <c r="H15" s="224">
        <v>8.7200000000000006</v>
      </c>
      <c r="I15" s="28" t="s">
        <v>34</v>
      </c>
      <c r="J15" s="7" t="s">
        <v>32</v>
      </c>
      <c r="K15" s="246"/>
      <c r="L15" s="184"/>
    </row>
    <row r="16" spans="1:13" s="4" customFormat="1" ht="35.25" customHeight="1" x14ac:dyDescent="0.2">
      <c r="A16" s="201"/>
      <c r="C16" s="8" t="s">
        <v>35</v>
      </c>
      <c r="D16" s="23" t="s">
        <v>36</v>
      </c>
      <c r="E16" s="24">
        <f>E17+E18</f>
        <v>5272387.9000000004</v>
      </c>
      <c r="F16" s="222">
        <f t="shared" ref="F16:H16" si="1">F17+F18</f>
        <v>8.18</v>
      </c>
      <c r="G16" s="24">
        <f t="shared" si="1"/>
        <v>2848584.7</v>
      </c>
      <c r="H16" s="222">
        <f t="shared" si="1"/>
        <v>6.0200000000000005</v>
      </c>
      <c r="I16" s="25" t="s">
        <v>37</v>
      </c>
      <c r="J16" s="8" t="s">
        <v>35</v>
      </c>
      <c r="K16" s="246"/>
      <c r="L16" s="184"/>
    </row>
    <row r="17" spans="1:12" ht="27" customHeight="1" x14ac:dyDescent="0.2">
      <c r="A17" s="202"/>
      <c r="C17" s="5" t="s">
        <v>38</v>
      </c>
      <c r="D17" s="26" t="s">
        <v>39</v>
      </c>
      <c r="E17" s="27">
        <v>1259010.8</v>
      </c>
      <c r="F17" s="224">
        <v>1.95</v>
      </c>
      <c r="G17" s="24">
        <v>684617.1</v>
      </c>
      <c r="H17" s="224">
        <v>1.45</v>
      </c>
      <c r="I17" s="28" t="s">
        <v>40</v>
      </c>
      <c r="J17" s="5" t="s">
        <v>38</v>
      </c>
      <c r="K17" s="246"/>
      <c r="L17" s="184"/>
    </row>
    <row r="18" spans="1:12" ht="27" customHeight="1" x14ac:dyDescent="0.2">
      <c r="A18" s="202"/>
      <c r="C18" s="6" t="s">
        <v>41</v>
      </c>
      <c r="D18" s="26" t="s">
        <v>42</v>
      </c>
      <c r="E18" s="27">
        <v>4013377.1</v>
      </c>
      <c r="F18" s="224">
        <v>6.23</v>
      </c>
      <c r="G18" s="27">
        <v>2163967.6</v>
      </c>
      <c r="H18" s="224">
        <v>4.57</v>
      </c>
      <c r="I18" s="28" t="s">
        <v>43</v>
      </c>
      <c r="J18" s="6" t="s">
        <v>41</v>
      </c>
      <c r="K18" s="246"/>
      <c r="L18" s="184"/>
    </row>
    <row r="19" spans="1:12" s="4" customFormat="1" ht="27" customHeight="1" x14ac:dyDescent="0.2">
      <c r="A19" s="201"/>
      <c r="C19" s="8" t="s">
        <v>44</v>
      </c>
      <c r="D19" s="23" t="s">
        <v>45</v>
      </c>
      <c r="E19" s="24">
        <f>E20+E21</f>
        <v>12172538</v>
      </c>
      <c r="F19" s="222">
        <f t="shared" ref="F19:H19" si="2">F20+F21</f>
        <v>18.87</v>
      </c>
      <c r="G19" s="24">
        <f t="shared" si="2"/>
        <v>5255877.7</v>
      </c>
      <c r="H19" s="222">
        <f t="shared" si="2"/>
        <v>11.1</v>
      </c>
      <c r="I19" s="25" t="s">
        <v>46</v>
      </c>
      <c r="J19" s="8" t="s">
        <v>44</v>
      </c>
      <c r="K19" s="246"/>
      <c r="L19" s="184"/>
    </row>
    <row r="20" spans="1:12" ht="27" customHeight="1" x14ac:dyDescent="0.2">
      <c r="A20" s="202"/>
      <c r="C20" s="5" t="s">
        <v>47</v>
      </c>
      <c r="D20" s="26" t="s">
        <v>48</v>
      </c>
      <c r="E20" s="27">
        <v>9829926.5999999996</v>
      </c>
      <c r="F20" s="224">
        <v>15.24</v>
      </c>
      <c r="G20" s="27">
        <v>4039367.6</v>
      </c>
      <c r="H20" s="224">
        <v>8.5299999999999994</v>
      </c>
      <c r="I20" s="28" t="s">
        <v>49</v>
      </c>
      <c r="J20" s="5" t="s">
        <v>47</v>
      </c>
      <c r="K20" s="246"/>
      <c r="L20" s="184"/>
    </row>
    <row r="21" spans="1:12" ht="27" customHeight="1" thickBot="1" x14ac:dyDescent="0.25">
      <c r="A21" s="202"/>
      <c r="C21" s="9" t="s">
        <v>50</v>
      </c>
      <c r="D21" s="29" t="s">
        <v>51</v>
      </c>
      <c r="E21" s="30">
        <v>2342611.4</v>
      </c>
      <c r="F21" s="225">
        <v>3.63</v>
      </c>
      <c r="G21" s="30">
        <v>1216510.1000000001</v>
      </c>
      <c r="H21" s="225">
        <v>2.57</v>
      </c>
      <c r="I21" s="31" t="s">
        <v>52</v>
      </c>
      <c r="J21" s="9" t="s">
        <v>50</v>
      </c>
      <c r="K21" s="246"/>
      <c r="L21" s="184"/>
    </row>
    <row r="22" spans="1:12" ht="27" customHeight="1" x14ac:dyDescent="0.2">
      <c r="A22" s="202"/>
      <c r="C22" s="266" t="s">
        <v>53</v>
      </c>
      <c r="D22" s="267"/>
      <c r="E22" s="34">
        <v>64492397.399999999</v>
      </c>
      <c r="F22" s="34">
        <f t="shared" ref="F22:H22" si="3">F21+F20+F18+F17+F15+F14+F13+F12+F11+F10+F9+F7</f>
        <v>100.00000000000001</v>
      </c>
      <c r="G22" s="34">
        <v>47355508</v>
      </c>
      <c r="H22" s="34">
        <f t="shared" si="3"/>
        <v>100</v>
      </c>
      <c r="I22" s="266" t="s">
        <v>54</v>
      </c>
      <c r="J22" s="266"/>
      <c r="K22" s="246"/>
      <c r="L22" s="184"/>
    </row>
    <row r="23" spans="1:12" ht="27" customHeight="1" x14ac:dyDescent="0.2">
      <c r="A23" s="202"/>
      <c r="C23" s="268" t="s">
        <v>55</v>
      </c>
      <c r="D23" s="269"/>
      <c r="E23" s="24">
        <v>791901</v>
      </c>
      <c r="F23" s="11"/>
      <c r="G23" s="24">
        <v>430615</v>
      </c>
      <c r="H23" s="12"/>
      <c r="I23" s="270" t="s">
        <v>56</v>
      </c>
      <c r="J23" s="268"/>
    </row>
    <row r="24" spans="1:12" ht="27" customHeight="1" thickBot="1" x14ac:dyDescent="0.25">
      <c r="A24" s="203"/>
      <c r="C24" s="271" t="s">
        <v>57</v>
      </c>
      <c r="D24" s="272"/>
      <c r="E24" s="32">
        <v>63700496.399999999</v>
      </c>
      <c r="F24" s="13"/>
      <c r="G24" s="32">
        <v>46924893</v>
      </c>
      <c r="H24" s="14"/>
      <c r="I24" s="271" t="s">
        <v>58</v>
      </c>
      <c r="J24" s="271"/>
    </row>
    <row r="25" spans="1:12" ht="27" customHeight="1" thickTop="1" x14ac:dyDescent="0.2">
      <c r="A25" s="203">
        <v>6</v>
      </c>
      <c r="C25" s="15"/>
      <c r="E25" s="16"/>
      <c r="F25" s="16"/>
      <c r="G25" s="16"/>
      <c r="H25" s="16"/>
      <c r="I25" s="10"/>
    </row>
    <row r="26" spans="1:12" ht="27" customHeight="1" x14ac:dyDescent="0.2">
      <c r="C26" s="15"/>
      <c r="E26" s="16"/>
      <c r="F26" s="16"/>
      <c r="G26" s="16"/>
      <c r="H26" s="10"/>
      <c r="J26" s="16"/>
    </row>
    <row r="27" spans="1:12" ht="27" customHeight="1" x14ac:dyDescent="0.2">
      <c r="C27" s="15"/>
      <c r="E27" s="33"/>
      <c r="F27" s="33"/>
      <c r="G27" s="33"/>
      <c r="H27" s="33"/>
    </row>
    <row r="28" spans="1:12" ht="27" customHeight="1" x14ac:dyDescent="0.2">
      <c r="C28" s="15"/>
      <c r="D28" s="200"/>
      <c r="E28" s="209"/>
      <c r="F28" s="209"/>
      <c r="G28" s="209"/>
      <c r="H28" s="16"/>
    </row>
    <row r="29" spans="1:12" ht="27" customHeight="1" x14ac:dyDescent="0.2">
      <c r="C29" s="15"/>
      <c r="E29" s="16"/>
      <c r="F29" s="10"/>
      <c r="G29" s="16"/>
    </row>
    <row r="30" spans="1:12" ht="27" customHeight="1" x14ac:dyDescent="0.2">
      <c r="C30" s="15"/>
      <c r="E30" s="16"/>
      <c r="F30" s="10"/>
      <c r="G30" s="16"/>
    </row>
    <row r="31" spans="1:12" ht="27" customHeight="1" x14ac:dyDescent="0.2">
      <c r="C31" s="15"/>
      <c r="E31" s="16"/>
      <c r="F31" s="10"/>
    </row>
    <row r="32" spans="1:12" ht="27" customHeight="1" x14ac:dyDescent="0.2">
      <c r="C32" s="15"/>
      <c r="E32" s="16"/>
      <c r="F32" s="10"/>
      <c r="G32" s="184"/>
    </row>
    <row r="33" spans="3:6" ht="27" customHeight="1" x14ac:dyDescent="0.2">
      <c r="C33" s="15"/>
      <c r="E33" s="215"/>
      <c r="F33" s="10"/>
    </row>
    <row r="34" spans="3:6" ht="27" customHeight="1" x14ac:dyDescent="0.2">
      <c r="C34" s="15"/>
      <c r="E34" s="215"/>
      <c r="F34" s="10"/>
    </row>
    <row r="35" spans="3:6" ht="27" customHeight="1" x14ac:dyDescent="0.2">
      <c r="C35" s="15"/>
      <c r="E35" s="16"/>
    </row>
    <row r="36" spans="3:6" ht="27" customHeight="1" x14ac:dyDescent="0.2">
      <c r="C36" s="15"/>
    </row>
    <row r="37" spans="3:6" ht="27" customHeight="1" x14ac:dyDescent="0.2">
      <c r="C37" s="15"/>
    </row>
    <row r="38" spans="3:6" ht="27" customHeight="1" x14ac:dyDescent="0.2">
      <c r="C38" s="15"/>
    </row>
    <row r="39" spans="3:6" ht="27" customHeight="1" x14ac:dyDescent="0.2">
      <c r="C39" s="15"/>
    </row>
    <row r="40" spans="3:6" ht="27" customHeight="1" x14ac:dyDescent="0.2">
      <c r="C40" s="15"/>
    </row>
    <row r="41" spans="3:6" ht="27" customHeight="1" x14ac:dyDescent="0.2">
      <c r="C41" s="15"/>
    </row>
    <row r="42" spans="3:6" ht="27" customHeight="1" x14ac:dyDescent="0.2">
      <c r="C42" s="15"/>
    </row>
    <row r="43" spans="3:6" ht="27" customHeight="1" x14ac:dyDescent="0.2">
      <c r="C43" s="15"/>
    </row>
    <row r="44" spans="3:6" ht="27" customHeight="1" x14ac:dyDescent="0.2">
      <c r="C44" s="15"/>
    </row>
    <row r="45" spans="3:6" ht="27" customHeight="1" x14ac:dyDescent="0.2">
      <c r="C45" s="15"/>
    </row>
    <row r="46" spans="3:6" ht="27" customHeight="1" x14ac:dyDescent="0.2">
      <c r="C46" s="15"/>
    </row>
    <row r="47" spans="3:6" ht="27" customHeight="1" x14ac:dyDescent="0.2">
      <c r="C47" s="15"/>
    </row>
    <row r="48" spans="3:6" ht="27" customHeight="1" x14ac:dyDescent="0.2">
      <c r="C48" s="15"/>
    </row>
    <row r="49" spans="3:3" ht="27" customHeight="1" x14ac:dyDescent="0.2">
      <c r="C49" s="15"/>
    </row>
    <row r="50" spans="3:3" ht="27" customHeight="1" x14ac:dyDescent="0.2">
      <c r="C50" s="15"/>
    </row>
    <row r="51" spans="3:3" ht="27" customHeight="1" x14ac:dyDescent="0.2">
      <c r="C51" s="15"/>
    </row>
    <row r="52" spans="3:3" ht="27" customHeight="1" x14ac:dyDescent="0.2">
      <c r="C52" s="15"/>
    </row>
    <row r="53" spans="3:3" ht="27" customHeight="1" x14ac:dyDescent="0.2">
      <c r="C53" s="15"/>
    </row>
    <row r="54" spans="3:3" ht="27" customHeight="1" x14ac:dyDescent="0.2">
      <c r="C54" s="15"/>
    </row>
    <row r="55" spans="3:3" ht="27" customHeight="1" x14ac:dyDescent="0.2">
      <c r="C55" s="15"/>
    </row>
    <row r="56" spans="3:3" ht="27" customHeight="1" x14ac:dyDescent="0.2">
      <c r="C56" s="15"/>
    </row>
    <row r="57" spans="3:3" ht="27" customHeight="1" x14ac:dyDescent="0.2">
      <c r="C57" s="15"/>
    </row>
    <row r="58" spans="3:3" ht="27" customHeight="1" x14ac:dyDescent="0.2">
      <c r="C58" s="15"/>
    </row>
    <row r="59" spans="3:3" ht="27" customHeight="1" x14ac:dyDescent="0.2">
      <c r="C59" s="15"/>
    </row>
    <row r="60" spans="3:3" ht="27" customHeight="1" x14ac:dyDescent="0.2">
      <c r="C60" s="15"/>
    </row>
    <row r="61" spans="3:3" ht="27" customHeight="1" x14ac:dyDescent="0.2">
      <c r="C61" s="15"/>
    </row>
    <row r="62" spans="3:3" ht="27" customHeight="1" x14ac:dyDescent="0.2">
      <c r="C62" s="15"/>
    </row>
    <row r="63" spans="3:3" ht="27" customHeight="1" x14ac:dyDescent="0.2">
      <c r="C63" s="15"/>
    </row>
    <row r="64" spans="3:3" ht="27" customHeight="1" x14ac:dyDescent="0.2">
      <c r="C64" s="15"/>
    </row>
    <row r="65" spans="3:3" ht="27" customHeight="1" x14ac:dyDescent="0.2">
      <c r="C65" s="15"/>
    </row>
    <row r="66" spans="3:3" ht="27" customHeight="1" x14ac:dyDescent="0.2">
      <c r="C66" s="15"/>
    </row>
    <row r="67" spans="3:3" ht="27" customHeight="1" x14ac:dyDescent="0.2">
      <c r="C67" s="15"/>
    </row>
    <row r="68" spans="3:3" ht="27" customHeight="1" x14ac:dyDescent="0.2">
      <c r="C68" s="15"/>
    </row>
    <row r="69" spans="3:3" ht="27" customHeight="1" x14ac:dyDescent="0.2">
      <c r="C69" s="15"/>
    </row>
    <row r="70" spans="3:3" ht="27" customHeight="1" x14ac:dyDescent="0.2">
      <c r="C70" s="15"/>
    </row>
    <row r="71" spans="3:3" ht="27" customHeight="1" x14ac:dyDescent="0.2">
      <c r="C71" s="15"/>
    </row>
    <row r="72" spans="3:3" ht="27" customHeight="1" x14ac:dyDescent="0.2">
      <c r="C72" s="15"/>
    </row>
    <row r="73" spans="3:3" ht="27" customHeight="1" x14ac:dyDescent="0.2">
      <c r="C73" s="15"/>
    </row>
    <row r="74" spans="3:3" ht="27" customHeight="1" x14ac:dyDescent="0.2">
      <c r="C74" s="15"/>
    </row>
    <row r="75" spans="3:3" ht="27" customHeight="1" x14ac:dyDescent="0.2">
      <c r="C75" s="15"/>
    </row>
    <row r="76" spans="3:3" ht="27" customHeight="1" x14ac:dyDescent="0.2">
      <c r="C76" s="15"/>
    </row>
    <row r="77" spans="3:3" ht="27" customHeight="1" x14ac:dyDescent="0.2">
      <c r="C77" s="15"/>
    </row>
    <row r="78" spans="3:3" ht="27" customHeight="1" x14ac:dyDescent="0.2">
      <c r="C78" s="15"/>
    </row>
    <row r="79" spans="3:3" ht="27" customHeight="1" x14ac:dyDescent="0.2">
      <c r="C79" s="15"/>
    </row>
    <row r="80" spans="3:3" ht="27" customHeight="1" x14ac:dyDescent="0.2">
      <c r="C80" s="15"/>
    </row>
    <row r="81" spans="3:3" ht="27" customHeight="1" x14ac:dyDescent="0.2">
      <c r="C81" s="15"/>
    </row>
    <row r="82" spans="3:3" ht="27" customHeight="1" x14ac:dyDescent="0.2">
      <c r="C82" s="15"/>
    </row>
    <row r="83" spans="3:3" ht="27" customHeight="1" x14ac:dyDescent="0.2">
      <c r="C83" s="15"/>
    </row>
    <row r="84" spans="3:3" ht="27" customHeight="1" x14ac:dyDescent="0.2">
      <c r="C84" s="15"/>
    </row>
    <row r="85" spans="3:3" ht="27" customHeight="1" x14ac:dyDescent="0.2">
      <c r="C85" s="15"/>
    </row>
    <row r="86" spans="3:3" ht="27" customHeight="1" x14ac:dyDescent="0.2">
      <c r="C86" s="15"/>
    </row>
    <row r="87" spans="3:3" ht="27" customHeight="1" x14ac:dyDescent="0.2">
      <c r="C87" s="15"/>
    </row>
    <row r="88" spans="3:3" ht="27" customHeight="1" x14ac:dyDescent="0.2">
      <c r="C88" s="15"/>
    </row>
    <row r="89" spans="3:3" ht="27" customHeight="1" x14ac:dyDescent="0.2">
      <c r="C89" s="15"/>
    </row>
    <row r="90" spans="3:3" ht="27" customHeight="1" x14ac:dyDescent="0.2">
      <c r="C90" s="15"/>
    </row>
    <row r="91" spans="3:3" ht="27" customHeight="1" x14ac:dyDescent="0.2">
      <c r="C91" s="15"/>
    </row>
    <row r="92" spans="3:3" ht="27" customHeight="1" x14ac:dyDescent="0.2">
      <c r="C92" s="15"/>
    </row>
    <row r="93" spans="3:3" ht="27" customHeight="1" x14ac:dyDescent="0.2">
      <c r="C93" s="15"/>
    </row>
    <row r="94" spans="3:3" ht="27" customHeight="1" x14ac:dyDescent="0.2">
      <c r="C94" s="15"/>
    </row>
    <row r="95" spans="3:3" ht="27" customHeight="1" x14ac:dyDescent="0.2">
      <c r="C95" s="15"/>
    </row>
    <row r="96" spans="3:3" ht="27" customHeight="1" x14ac:dyDescent="0.2">
      <c r="C96" s="15"/>
    </row>
    <row r="97" spans="3:3" ht="27" customHeight="1" x14ac:dyDescent="0.2">
      <c r="C97" s="15"/>
    </row>
    <row r="98" spans="3:3" ht="27" customHeight="1" x14ac:dyDescent="0.2">
      <c r="C98" s="15"/>
    </row>
    <row r="99" spans="3:3" ht="27" customHeight="1" x14ac:dyDescent="0.2">
      <c r="C99" s="15"/>
    </row>
    <row r="100" spans="3:3" ht="27" customHeight="1" x14ac:dyDescent="0.2">
      <c r="C100" s="15"/>
    </row>
    <row r="101" spans="3:3" ht="27" customHeight="1" x14ac:dyDescent="0.2">
      <c r="C101" s="15"/>
    </row>
    <row r="102" spans="3:3" ht="27" customHeight="1" x14ac:dyDescent="0.2">
      <c r="C102" s="15"/>
    </row>
    <row r="103" spans="3:3" ht="27" customHeight="1" x14ac:dyDescent="0.2">
      <c r="C103" s="15"/>
    </row>
    <row r="104" spans="3:3" ht="27" customHeight="1" x14ac:dyDescent="0.2">
      <c r="C104" s="15"/>
    </row>
    <row r="105" spans="3:3" ht="27" customHeight="1" x14ac:dyDescent="0.2">
      <c r="C105" s="15"/>
    </row>
    <row r="106" spans="3:3" ht="27" customHeight="1" x14ac:dyDescent="0.2">
      <c r="C106" s="15"/>
    </row>
    <row r="107" spans="3:3" ht="27" customHeight="1" x14ac:dyDescent="0.2">
      <c r="C107" s="15"/>
    </row>
    <row r="108" spans="3:3" ht="27" customHeight="1" x14ac:dyDescent="0.2">
      <c r="C108" s="15"/>
    </row>
    <row r="109" spans="3:3" ht="27" customHeight="1" x14ac:dyDescent="0.2">
      <c r="C109" s="15"/>
    </row>
    <row r="110" spans="3:3" ht="27" customHeight="1" x14ac:dyDescent="0.2">
      <c r="C110" s="15"/>
    </row>
    <row r="111" spans="3:3" ht="27" customHeight="1" x14ac:dyDescent="0.2">
      <c r="C111" s="15"/>
    </row>
    <row r="112" spans="3:3" ht="27" customHeight="1" x14ac:dyDescent="0.2">
      <c r="C112" s="15"/>
    </row>
    <row r="113" spans="3:3" ht="27" customHeight="1" x14ac:dyDescent="0.2">
      <c r="C113" s="15"/>
    </row>
    <row r="114" spans="3:3" ht="27" customHeight="1" x14ac:dyDescent="0.2">
      <c r="C114" s="15"/>
    </row>
    <row r="115" spans="3:3" ht="27" customHeight="1" x14ac:dyDescent="0.2">
      <c r="C115" s="15"/>
    </row>
    <row r="116" spans="3:3" ht="27" customHeight="1" x14ac:dyDescent="0.2">
      <c r="C116" s="15"/>
    </row>
    <row r="117" spans="3:3" ht="27" customHeight="1" x14ac:dyDescent="0.2">
      <c r="C117" s="15"/>
    </row>
    <row r="118" spans="3:3" ht="27" customHeight="1" x14ac:dyDescent="0.2">
      <c r="C118" s="15"/>
    </row>
    <row r="119" spans="3:3" ht="27" customHeight="1" x14ac:dyDescent="0.2">
      <c r="C119" s="15"/>
    </row>
    <row r="120" spans="3:3" ht="27" customHeight="1" x14ac:dyDescent="0.2">
      <c r="C120" s="15"/>
    </row>
    <row r="121" spans="3:3" ht="27" customHeight="1" x14ac:dyDescent="0.2">
      <c r="C121" s="15"/>
    </row>
    <row r="122" spans="3:3" ht="27" customHeight="1" x14ac:dyDescent="0.2">
      <c r="C122" s="15"/>
    </row>
    <row r="123" spans="3:3" ht="27" customHeight="1" x14ac:dyDescent="0.2">
      <c r="C123" s="15"/>
    </row>
    <row r="124" spans="3:3" ht="27" customHeight="1" x14ac:dyDescent="0.2">
      <c r="C124" s="15"/>
    </row>
    <row r="125" spans="3:3" ht="27" customHeight="1" x14ac:dyDescent="0.2">
      <c r="C125" s="15"/>
    </row>
    <row r="126" spans="3:3" ht="27" customHeight="1" x14ac:dyDescent="0.2">
      <c r="C126" s="15"/>
    </row>
    <row r="127" spans="3:3" ht="27" customHeight="1" x14ac:dyDescent="0.2">
      <c r="C127" s="15"/>
    </row>
    <row r="128" spans="3:3" ht="27" customHeight="1" x14ac:dyDescent="0.2">
      <c r="C128" s="15"/>
    </row>
    <row r="129" spans="3:3" ht="27" customHeight="1" x14ac:dyDescent="0.2">
      <c r="C129" s="15"/>
    </row>
    <row r="130" spans="3:3" ht="27" customHeight="1" x14ac:dyDescent="0.2">
      <c r="C130" s="15"/>
    </row>
    <row r="131" spans="3:3" ht="27" customHeight="1" x14ac:dyDescent="0.2">
      <c r="C131" s="15"/>
    </row>
    <row r="132" spans="3:3" ht="27" customHeight="1" x14ac:dyDescent="0.2">
      <c r="C132" s="15"/>
    </row>
  </sheetData>
  <mergeCells count="15">
    <mergeCell ref="C24:D24"/>
    <mergeCell ref="I24:J24"/>
    <mergeCell ref="C2:J2"/>
    <mergeCell ref="C3:J3"/>
    <mergeCell ref="C4:D4"/>
    <mergeCell ref="I4:J4"/>
    <mergeCell ref="C5:C6"/>
    <mergeCell ref="D5:D6"/>
    <mergeCell ref="I5:I6"/>
    <mergeCell ref="J5:J6"/>
    <mergeCell ref="A1:A15"/>
    <mergeCell ref="C22:D22"/>
    <mergeCell ref="I22:J22"/>
    <mergeCell ref="C23:D23"/>
    <mergeCell ref="I23:J23"/>
  </mergeCells>
  <printOptions horizontalCentered="1"/>
  <pageMargins left="0.196850393700787" right="0.23622047244094499" top="0.44" bottom="0.37" header="0.27559055118110198" footer="0.21"/>
  <pageSetup paperSize="9" scale="6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rightToLeft="1" view="pageBreakPreview" zoomScale="80" zoomScaleNormal="70" zoomScaleSheetLayoutView="80" workbookViewId="0">
      <selection activeCell="A19" sqref="A19"/>
    </sheetView>
  </sheetViews>
  <sheetFormatPr defaultRowHeight="12.75" x14ac:dyDescent="0.2"/>
  <cols>
    <col min="2" max="2" width="6.85546875" customWidth="1"/>
    <col min="3" max="3" width="5" customWidth="1"/>
    <col min="4" max="4" width="17.7109375" customWidth="1"/>
    <col min="5" max="5" width="19.85546875" customWidth="1"/>
    <col min="6" max="6" width="21" customWidth="1"/>
    <col min="7" max="7" width="19.42578125" customWidth="1"/>
    <col min="8" max="8" width="20.5703125" customWidth="1"/>
    <col min="9" max="9" width="20" customWidth="1"/>
    <col min="10" max="10" width="19.28515625" customWidth="1"/>
    <col min="11" max="11" width="23.7109375" customWidth="1"/>
    <col min="13" max="13" width="10.5703125" bestFit="1" customWidth="1"/>
  </cols>
  <sheetData>
    <row r="1" spans="1:13" ht="37.5" customHeight="1" x14ac:dyDescent="0.2">
      <c r="A1" s="265" t="s">
        <v>75</v>
      </c>
      <c r="B1" s="234"/>
      <c r="C1" s="188"/>
      <c r="D1" s="295" t="s">
        <v>161</v>
      </c>
      <c r="E1" s="295"/>
      <c r="F1" s="295"/>
      <c r="G1" s="295"/>
      <c r="H1" s="295"/>
      <c r="I1" s="295"/>
      <c r="J1" s="295"/>
      <c r="K1" s="295"/>
    </row>
    <row r="2" spans="1:13" ht="37.5" customHeight="1" x14ac:dyDescent="0.2">
      <c r="A2" s="265"/>
      <c r="B2" s="234"/>
      <c r="C2" s="188"/>
      <c r="D2" s="296" t="s">
        <v>162</v>
      </c>
      <c r="E2" s="296"/>
      <c r="F2" s="296"/>
      <c r="G2" s="296"/>
      <c r="H2" s="296"/>
      <c r="I2" s="296"/>
      <c r="J2" s="296"/>
      <c r="K2" s="296"/>
    </row>
    <row r="3" spans="1:13" ht="37.5" customHeight="1" thickBot="1" x14ac:dyDescent="0.25">
      <c r="A3" s="265"/>
      <c r="B3" s="234"/>
      <c r="C3" s="189"/>
      <c r="D3" s="104" t="s">
        <v>91</v>
      </c>
      <c r="E3" s="103"/>
      <c r="F3" s="103"/>
      <c r="G3" s="103"/>
      <c r="H3" s="103"/>
      <c r="I3" s="103"/>
      <c r="J3" s="103"/>
      <c r="K3" s="102" t="s">
        <v>133</v>
      </c>
    </row>
    <row r="4" spans="1:13" ht="36" customHeight="1" thickTop="1" x14ac:dyDescent="0.2">
      <c r="A4" s="265"/>
      <c r="B4" s="234"/>
      <c r="C4" s="281" t="s">
        <v>90</v>
      </c>
      <c r="D4" s="282"/>
      <c r="E4" s="303" t="s">
        <v>89</v>
      </c>
      <c r="F4" s="303"/>
      <c r="G4" s="304"/>
      <c r="H4" s="297" t="s">
        <v>88</v>
      </c>
      <c r="I4" s="298"/>
      <c r="J4" s="299"/>
      <c r="K4" s="305" t="s">
        <v>87</v>
      </c>
    </row>
    <row r="5" spans="1:13" ht="36" customHeight="1" x14ac:dyDescent="0.2">
      <c r="A5" s="265"/>
      <c r="B5" s="234"/>
      <c r="C5" s="283"/>
      <c r="D5" s="284"/>
      <c r="E5" s="301" t="s">
        <v>86</v>
      </c>
      <c r="F5" s="301"/>
      <c r="G5" s="302"/>
      <c r="H5" s="300" t="s">
        <v>85</v>
      </c>
      <c r="I5" s="301"/>
      <c r="J5" s="302"/>
      <c r="K5" s="306"/>
    </row>
    <row r="6" spans="1:13" ht="36" customHeight="1" x14ac:dyDescent="0.2">
      <c r="A6" s="265"/>
      <c r="B6" s="234"/>
      <c r="C6" s="283"/>
      <c r="D6" s="284"/>
      <c r="E6" s="101" t="s">
        <v>83</v>
      </c>
      <c r="F6" s="100" t="s">
        <v>84</v>
      </c>
      <c r="G6" s="99" t="s">
        <v>81</v>
      </c>
      <c r="H6" s="101" t="s">
        <v>83</v>
      </c>
      <c r="I6" s="100" t="s">
        <v>82</v>
      </c>
      <c r="J6" s="99" t="s">
        <v>81</v>
      </c>
      <c r="K6" s="306"/>
      <c r="L6" t="s">
        <v>80</v>
      </c>
    </row>
    <row r="7" spans="1:13" ht="36" customHeight="1" thickBot="1" x14ac:dyDescent="0.25">
      <c r="A7" s="265"/>
      <c r="B7" s="234"/>
      <c r="C7" s="285"/>
      <c r="D7" s="286"/>
      <c r="E7" s="97" t="s">
        <v>79</v>
      </c>
      <c r="F7" s="98" t="s">
        <v>78</v>
      </c>
      <c r="G7" s="96" t="s">
        <v>77</v>
      </c>
      <c r="H7" s="97" t="s">
        <v>79</v>
      </c>
      <c r="I7" s="97" t="s">
        <v>78</v>
      </c>
      <c r="J7" s="96" t="s">
        <v>77</v>
      </c>
      <c r="K7" s="307"/>
    </row>
    <row r="8" spans="1:13" ht="51.75" customHeight="1" x14ac:dyDescent="0.2">
      <c r="A8" s="265"/>
      <c r="B8" s="234"/>
      <c r="C8" s="289" t="s">
        <v>163</v>
      </c>
      <c r="D8" s="290"/>
      <c r="E8" s="95">
        <v>28530</v>
      </c>
      <c r="F8" s="94">
        <f>G8-E8</f>
        <v>35962.400000000001</v>
      </c>
      <c r="G8" s="93">
        <v>64492.4</v>
      </c>
      <c r="H8" s="211">
        <v>27798.5</v>
      </c>
      <c r="I8" s="94">
        <f>J8-H8</f>
        <v>19557</v>
      </c>
      <c r="J8" s="212">
        <v>47355.5</v>
      </c>
      <c r="K8" s="236" t="s">
        <v>169</v>
      </c>
      <c r="M8" s="54"/>
    </row>
    <row r="9" spans="1:13" ht="51.75" customHeight="1" x14ac:dyDescent="0.2">
      <c r="A9" s="265"/>
      <c r="B9" s="234"/>
      <c r="C9" s="291" t="s">
        <v>142</v>
      </c>
      <c r="D9" s="292"/>
      <c r="E9" s="92">
        <v>20548.5</v>
      </c>
      <c r="F9" s="91">
        <f>G9-E9</f>
        <v>33258.5</v>
      </c>
      <c r="G9" s="90">
        <v>53807</v>
      </c>
      <c r="H9" s="213">
        <v>32457</v>
      </c>
      <c r="I9" s="214">
        <f>J9-H9</f>
        <v>16866.800000000003</v>
      </c>
      <c r="J9" s="90">
        <v>49323.8</v>
      </c>
      <c r="K9" s="237" t="s">
        <v>168</v>
      </c>
      <c r="M9" s="54"/>
    </row>
    <row r="10" spans="1:13" ht="51.75" customHeight="1" x14ac:dyDescent="0.2">
      <c r="A10" s="265"/>
      <c r="B10" s="60"/>
      <c r="C10" s="291" t="s">
        <v>164</v>
      </c>
      <c r="D10" s="292"/>
      <c r="E10" s="92">
        <v>16340.8</v>
      </c>
      <c r="F10" s="91">
        <f>G10-E10</f>
        <v>36103.800000000003</v>
      </c>
      <c r="G10" s="90">
        <v>52444.6</v>
      </c>
      <c r="H10" s="213">
        <v>27738.400000000001</v>
      </c>
      <c r="I10" s="214">
        <f>J10-H10</f>
        <v>19076</v>
      </c>
      <c r="J10" s="90">
        <v>46814.400000000001</v>
      </c>
      <c r="K10" s="237" t="s">
        <v>167</v>
      </c>
    </row>
    <row r="11" spans="1:13" ht="84" customHeight="1" x14ac:dyDescent="0.2">
      <c r="A11" s="235"/>
      <c r="B11" s="60"/>
      <c r="C11" s="293" t="s">
        <v>165</v>
      </c>
      <c r="D11" s="294"/>
      <c r="E11" s="239">
        <f t="shared" ref="E11:J11" si="0">((E8/E9)-1)*100</f>
        <v>38.842251259216013</v>
      </c>
      <c r="F11" s="240">
        <f t="shared" si="0"/>
        <v>8.1299517416600242</v>
      </c>
      <c r="G11" s="241">
        <f t="shared" si="0"/>
        <v>19.858754437155014</v>
      </c>
      <c r="H11" s="239">
        <f t="shared" si="0"/>
        <v>-14.352836060017871</v>
      </c>
      <c r="I11" s="240">
        <f t="shared" si="0"/>
        <v>15.949676287143966</v>
      </c>
      <c r="J11" s="241">
        <f t="shared" si="0"/>
        <v>-3.9905684476865155</v>
      </c>
      <c r="K11" s="237" t="s">
        <v>166</v>
      </c>
    </row>
    <row r="12" spans="1:13" ht="81" customHeight="1" thickBot="1" x14ac:dyDescent="0.25">
      <c r="A12" s="235"/>
      <c r="B12" s="60"/>
      <c r="C12" s="287" t="s">
        <v>170</v>
      </c>
      <c r="D12" s="288"/>
      <c r="E12" s="242">
        <f t="shared" ref="E12:J12" si="1">((E8/E10)-1)*100</f>
        <v>74.59365514540292</v>
      </c>
      <c r="F12" s="243">
        <f>((F8/F10)-1)*100</f>
        <v>-0.39164852453205112</v>
      </c>
      <c r="G12" s="244">
        <f t="shared" si="1"/>
        <v>22.97243186143092</v>
      </c>
      <c r="H12" s="242">
        <f t="shared" si="1"/>
        <v>0.2166671473480708</v>
      </c>
      <c r="I12" s="243">
        <f t="shared" si="1"/>
        <v>2.5214929754665549</v>
      </c>
      <c r="J12" s="244">
        <f t="shared" si="1"/>
        <v>1.1558409378310985</v>
      </c>
      <c r="K12" s="238" t="s">
        <v>171</v>
      </c>
    </row>
    <row r="13" spans="1:13" ht="81" customHeight="1" x14ac:dyDescent="0.2">
      <c r="A13" s="235"/>
      <c r="B13" s="60"/>
      <c r="C13" s="89"/>
      <c r="D13" s="89"/>
      <c r="E13" s="88"/>
      <c r="F13" s="88"/>
      <c r="G13" s="88"/>
      <c r="H13" s="88"/>
      <c r="I13" s="88"/>
      <c r="J13" s="88"/>
      <c r="K13" s="87"/>
    </row>
    <row r="14" spans="1:13" ht="13.5" x14ac:dyDescent="0.2">
      <c r="A14" s="235">
        <v>7</v>
      </c>
      <c r="B14" s="86"/>
      <c r="C14" s="86"/>
      <c r="D14" s="85"/>
      <c r="E14" s="82"/>
      <c r="F14" s="82"/>
      <c r="G14" s="82"/>
      <c r="H14" s="82"/>
      <c r="I14" s="82"/>
      <c r="J14" s="82"/>
    </row>
    <row r="15" spans="1:13" x14ac:dyDescent="0.2">
      <c r="D15" s="82"/>
      <c r="E15" s="82"/>
      <c r="F15" s="207"/>
      <c r="G15" s="208"/>
      <c r="H15" s="60"/>
      <c r="I15" s="60"/>
      <c r="J15" s="60"/>
      <c r="K15" s="60"/>
    </row>
    <row r="16" spans="1:13" x14ac:dyDescent="0.2">
      <c r="D16" s="82"/>
      <c r="E16" s="82"/>
      <c r="F16" s="82"/>
    </row>
    <row r="17" spans="4:6" x14ac:dyDescent="0.2">
      <c r="D17" s="82"/>
      <c r="E17" s="82"/>
      <c r="F17" s="82"/>
    </row>
    <row r="18" spans="4:6" x14ac:dyDescent="0.2">
      <c r="D18" s="82"/>
      <c r="E18" s="82"/>
      <c r="F18" s="82"/>
    </row>
  </sheetData>
  <mergeCells count="14">
    <mergeCell ref="A1:A10"/>
    <mergeCell ref="C4:D7"/>
    <mergeCell ref="C12:D12"/>
    <mergeCell ref="C8:D8"/>
    <mergeCell ref="C9:D9"/>
    <mergeCell ref="C10:D10"/>
    <mergeCell ref="C11:D11"/>
    <mergeCell ref="D1:K1"/>
    <mergeCell ref="D2:K2"/>
    <mergeCell ref="H4:J4"/>
    <mergeCell ref="H5:J5"/>
    <mergeCell ref="E4:G4"/>
    <mergeCell ref="E5:G5"/>
    <mergeCell ref="K4:K7"/>
  </mergeCells>
  <printOptions horizontalCentered="1" verticalCentered="1"/>
  <pageMargins left="0.24" right="0.27" top="0.37" bottom="0.41" header="0.27" footer="0.31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rightToLeft="1" view="pageBreakPreview" topLeftCell="A25" zoomScaleSheetLayoutView="100" workbookViewId="0">
      <selection activeCell="A19" sqref="A19"/>
    </sheetView>
  </sheetViews>
  <sheetFormatPr defaultRowHeight="12.75" x14ac:dyDescent="0.2"/>
  <cols>
    <col min="1" max="1" width="24.5703125" customWidth="1"/>
    <col min="2" max="2" width="25" customWidth="1"/>
    <col min="3" max="3" width="23.140625" customWidth="1"/>
    <col min="4" max="4" width="36.140625" customWidth="1"/>
    <col min="5" max="5" width="3.28515625" customWidth="1"/>
    <col min="6" max="6" width="18.28515625" customWidth="1"/>
  </cols>
  <sheetData>
    <row r="1" spans="1:7" s="128" customFormat="1" ht="48.75" customHeight="1" x14ac:dyDescent="0.25">
      <c r="A1" s="309" t="s">
        <v>173</v>
      </c>
      <c r="B1" s="309"/>
      <c r="C1" s="309"/>
      <c r="D1" s="309"/>
    </row>
    <row r="2" spans="1:7" s="128" customFormat="1" ht="68.25" customHeight="1" x14ac:dyDescent="0.25">
      <c r="A2" s="310" t="s">
        <v>172</v>
      </c>
      <c r="B2" s="310"/>
      <c r="C2" s="310"/>
      <c r="D2" s="310"/>
    </row>
    <row r="3" spans="1:7" s="128" customFormat="1" ht="31.5" customHeight="1" thickBot="1" x14ac:dyDescent="0.3">
      <c r="A3" s="131" t="s">
        <v>103</v>
      </c>
      <c r="B3" s="130"/>
      <c r="C3" s="130"/>
      <c r="D3" s="129" t="s">
        <v>102</v>
      </c>
    </row>
    <row r="4" spans="1:7" ht="27.75" customHeight="1" thickTop="1" x14ac:dyDescent="0.2">
      <c r="A4" s="311" t="s">
        <v>101</v>
      </c>
      <c r="B4" s="127" t="s">
        <v>100</v>
      </c>
      <c r="C4" s="127" t="s">
        <v>4</v>
      </c>
      <c r="D4" s="313" t="s">
        <v>6</v>
      </c>
    </row>
    <row r="5" spans="1:7" ht="26.25" customHeight="1" thickBot="1" x14ac:dyDescent="0.25">
      <c r="A5" s="312"/>
      <c r="B5" s="126" t="s">
        <v>99</v>
      </c>
      <c r="C5" s="126" t="s">
        <v>98</v>
      </c>
      <c r="D5" s="314"/>
    </row>
    <row r="6" spans="1:7" ht="31.5" customHeight="1" x14ac:dyDescent="0.2">
      <c r="A6" s="125" t="s">
        <v>97</v>
      </c>
      <c r="B6" s="216">
        <v>34908.9</v>
      </c>
      <c r="C6" s="228">
        <f>B6/B9*100</f>
        <v>54.128703537160973</v>
      </c>
      <c r="D6" s="124" t="s">
        <v>96</v>
      </c>
      <c r="F6" s="218"/>
      <c r="G6" s="118"/>
    </row>
    <row r="7" spans="1:7" ht="31.5" customHeight="1" x14ac:dyDescent="0.2">
      <c r="A7" s="123" t="s">
        <v>95</v>
      </c>
      <c r="B7" s="216">
        <v>13397.6</v>
      </c>
      <c r="C7" s="228">
        <f>B7/B9*100</f>
        <v>20.773920648014339</v>
      </c>
      <c r="D7" s="122" t="s">
        <v>94</v>
      </c>
      <c r="F7" s="218"/>
      <c r="G7" s="121"/>
    </row>
    <row r="8" spans="1:7" ht="31.5" customHeight="1" thickBot="1" x14ac:dyDescent="0.25">
      <c r="A8" s="120" t="s">
        <v>93</v>
      </c>
      <c r="B8" s="217">
        <v>16185.9</v>
      </c>
      <c r="C8" s="229">
        <f>B8/B9*100</f>
        <v>25.097375814824691</v>
      </c>
      <c r="D8" s="119" t="s">
        <v>92</v>
      </c>
      <c r="F8" s="218"/>
      <c r="G8" s="117"/>
    </row>
    <row r="9" spans="1:7" ht="29.25" customHeight="1" thickBot="1" x14ac:dyDescent="0.25">
      <c r="A9" s="116" t="s">
        <v>81</v>
      </c>
      <c r="B9" s="132">
        <f>SUM(B6:B8)</f>
        <v>64492.4</v>
      </c>
      <c r="C9" s="230">
        <f>SUM(C6:C8)</f>
        <v>100</v>
      </c>
      <c r="D9" s="115" t="s">
        <v>77</v>
      </c>
      <c r="F9" s="108"/>
      <c r="G9" s="54"/>
    </row>
    <row r="10" spans="1:7" ht="24" customHeight="1" thickTop="1" x14ac:dyDescent="0.2">
      <c r="A10" s="114"/>
      <c r="B10" s="219"/>
      <c r="C10" s="111"/>
      <c r="D10" s="110"/>
      <c r="F10" s="108"/>
    </row>
    <row r="11" spans="1:7" ht="15.75" x14ac:dyDescent="0.2">
      <c r="A11" s="113"/>
      <c r="B11" s="112"/>
      <c r="C11" s="111"/>
      <c r="D11" s="110"/>
      <c r="F11" s="108"/>
    </row>
    <row r="12" spans="1:7" ht="42" customHeight="1" thickBot="1" x14ac:dyDescent="0.25">
      <c r="A12" s="315"/>
      <c r="B12" s="315"/>
      <c r="C12" s="315"/>
      <c r="D12" s="315"/>
      <c r="F12" s="108"/>
    </row>
    <row r="13" spans="1:7" ht="15.75" customHeight="1" thickTop="1" x14ac:dyDescent="0.2">
      <c r="A13" s="83"/>
      <c r="B13" s="109"/>
      <c r="C13" s="83"/>
      <c r="D13" s="83"/>
      <c r="F13" s="108"/>
    </row>
    <row r="14" spans="1:7" ht="15.75" customHeight="1" x14ac:dyDescent="0.2">
      <c r="A14" s="83"/>
      <c r="B14" s="109"/>
      <c r="C14" s="83"/>
      <c r="D14" s="83"/>
      <c r="F14" s="108"/>
    </row>
    <row r="15" spans="1:7" ht="15.75" customHeight="1" x14ac:dyDescent="0.2">
      <c r="A15" s="83"/>
      <c r="B15" s="109"/>
      <c r="C15" s="83"/>
      <c r="D15" s="83"/>
      <c r="F15" s="108"/>
    </row>
    <row r="16" spans="1:7" ht="15.75" customHeight="1" x14ac:dyDescent="0.2">
      <c r="A16" s="83"/>
      <c r="B16" s="109"/>
      <c r="C16" s="83"/>
      <c r="D16" s="83"/>
      <c r="F16" s="108"/>
    </row>
    <row r="17" spans="1:6" ht="15.75" customHeight="1" x14ac:dyDescent="0.2">
      <c r="A17" s="83"/>
      <c r="B17" s="109"/>
      <c r="C17" s="83"/>
      <c r="D17" s="83"/>
      <c r="F17" s="108"/>
    </row>
    <row r="18" spans="1:6" ht="15.75" customHeight="1" x14ac:dyDescent="0.2">
      <c r="A18" s="83"/>
      <c r="B18" s="109"/>
      <c r="C18" s="83"/>
      <c r="D18" s="83"/>
      <c r="F18" s="108"/>
    </row>
    <row r="19" spans="1:6" ht="15.75" customHeight="1" x14ac:dyDescent="0.2">
      <c r="A19" s="83"/>
      <c r="B19" s="83"/>
      <c r="C19" s="83"/>
      <c r="D19" s="83"/>
    </row>
    <row r="20" spans="1:6" ht="15.75" customHeight="1" x14ac:dyDescent="0.2">
      <c r="A20" s="83"/>
      <c r="B20" s="83"/>
      <c r="C20" s="83"/>
      <c r="D20" s="83"/>
    </row>
    <row r="21" spans="1:6" ht="15.75" customHeight="1" x14ac:dyDescent="0.2">
      <c r="A21" s="83"/>
      <c r="B21" s="83"/>
      <c r="C21" s="83"/>
      <c r="D21" s="83"/>
    </row>
    <row r="22" spans="1:6" ht="15.75" customHeight="1" x14ac:dyDescent="0.2">
      <c r="A22" s="83"/>
      <c r="B22" s="83"/>
      <c r="C22" s="83"/>
      <c r="D22" s="83"/>
    </row>
    <row r="23" spans="1:6" ht="15.75" customHeight="1" x14ac:dyDescent="0.2">
      <c r="A23" s="83"/>
      <c r="B23" s="83"/>
      <c r="C23" s="83"/>
      <c r="D23" s="83"/>
    </row>
    <row r="24" spans="1:6" ht="15.75" customHeight="1" x14ac:dyDescent="0.2">
      <c r="A24" s="83"/>
      <c r="B24" s="83"/>
      <c r="C24" s="83"/>
      <c r="D24" s="83"/>
    </row>
    <row r="25" spans="1:6" ht="15.75" customHeight="1" x14ac:dyDescent="0.2">
      <c r="A25" s="83"/>
      <c r="B25" s="83"/>
      <c r="C25" s="83"/>
      <c r="D25" s="83"/>
    </row>
    <row r="26" spans="1:6" ht="15.75" customHeight="1" x14ac:dyDescent="0.2"/>
    <row r="27" spans="1:6" ht="15.75" customHeight="1" x14ac:dyDescent="0.2"/>
    <row r="28" spans="1:6" ht="15.75" customHeight="1" x14ac:dyDescent="0.2"/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spans="1:6" ht="15.75" customHeight="1" x14ac:dyDescent="0.2"/>
    <row r="34" spans="1:6" ht="15.75" customHeight="1" x14ac:dyDescent="0.2"/>
    <row r="35" spans="1:6" ht="92.25" customHeight="1" x14ac:dyDescent="0.2">
      <c r="A35" s="309"/>
      <c r="B35" s="309"/>
      <c r="C35" s="309"/>
      <c r="D35" s="309"/>
    </row>
    <row r="36" spans="1:6" ht="18.75" customHeight="1" x14ac:dyDescent="0.2">
      <c r="A36" s="308" t="s">
        <v>75</v>
      </c>
      <c r="B36" s="308"/>
      <c r="C36" s="107"/>
      <c r="D36" s="106">
        <v>8</v>
      </c>
      <c r="E36" s="105"/>
      <c r="F36" s="105"/>
    </row>
  </sheetData>
  <mergeCells count="7">
    <mergeCell ref="A36:B36"/>
    <mergeCell ref="A1:D1"/>
    <mergeCell ref="A2:D2"/>
    <mergeCell ref="A35:D35"/>
    <mergeCell ref="A4:A5"/>
    <mergeCell ref="D4:D5"/>
    <mergeCell ref="A12:D12"/>
  </mergeCells>
  <printOptions horizontalCentered="1"/>
  <pageMargins left="0.4" right="0.4" top="0.69" bottom="0.53" header="0.43" footer="0.36"/>
  <pageSetup paperSize="9" scale="7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rightToLeft="1" view="pageBreakPreview" topLeftCell="A4" zoomScale="90" zoomScaleNormal="80" zoomScaleSheetLayoutView="90" workbookViewId="0">
      <selection activeCell="A19" sqref="A19"/>
    </sheetView>
  </sheetViews>
  <sheetFormatPr defaultRowHeight="12.75" x14ac:dyDescent="0.2"/>
  <cols>
    <col min="1" max="1" width="5.42578125" style="133" customWidth="1"/>
    <col min="2" max="2" width="4.140625" style="133" customWidth="1"/>
    <col min="3" max="3" width="3.140625" style="133" customWidth="1"/>
    <col min="4" max="4" width="12.7109375" style="133" customWidth="1"/>
    <col min="5" max="5" width="24.42578125" style="133" customWidth="1"/>
    <col min="6" max="6" width="20.85546875" style="133" customWidth="1"/>
    <col min="7" max="9" width="17.7109375" style="133" customWidth="1"/>
    <col min="10" max="10" width="16.28515625" style="133" customWidth="1"/>
    <col min="11" max="11" width="8.140625" style="133" customWidth="1"/>
    <col min="12" max="12" width="10.85546875" style="133" customWidth="1"/>
    <col min="13" max="13" width="10" style="133" bestFit="1" customWidth="1"/>
    <col min="14" max="16384" width="9.140625" style="133"/>
  </cols>
  <sheetData>
    <row r="1" spans="1:13" ht="42" customHeight="1" x14ac:dyDescent="0.2">
      <c r="A1" s="265" t="s">
        <v>75</v>
      </c>
      <c r="D1" s="316" t="s">
        <v>175</v>
      </c>
      <c r="E1" s="316"/>
      <c r="F1" s="316"/>
      <c r="G1" s="316"/>
      <c r="H1" s="316"/>
      <c r="I1" s="316"/>
      <c r="J1" s="316"/>
    </row>
    <row r="2" spans="1:13" ht="39.75" customHeight="1" x14ac:dyDescent="0.2">
      <c r="A2" s="265"/>
      <c r="D2" s="317" t="s">
        <v>176</v>
      </c>
      <c r="E2" s="317"/>
      <c r="F2" s="317"/>
      <c r="G2" s="317"/>
      <c r="H2" s="317"/>
      <c r="I2" s="317"/>
      <c r="J2" s="317"/>
    </row>
    <row r="3" spans="1:13" ht="28.5" customHeight="1" thickBot="1" x14ac:dyDescent="0.25">
      <c r="A3" s="265"/>
      <c r="D3" s="134" t="s">
        <v>104</v>
      </c>
      <c r="E3" s="135"/>
      <c r="F3" s="135"/>
      <c r="G3" s="135"/>
      <c r="H3" s="135"/>
      <c r="I3" s="135"/>
      <c r="J3" s="136" t="s">
        <v>105</v>
      </c>
    </row>
    <row r="4" spans="1:13" ht="74.25" customHeight="1" thickTop="1" x14ac:dyDescent="0.2">
      <c r="A4" s="265"/>
      <c r="D4" s="318" t="s">
        <v>106</v>
      </c>
      <c r="E4" s="137" t="s">
        <v>107</v>
      </c>
      <c r="F4" s="138" t="s">
        <v>108</v>
      </c>
      <c r="G4" s="138" t="s">
        <v>109</v>
      </c>
      <c r="H4" s="139" t="s">
        <v>108</v>
      </c>
      <c r="I4" s="138" t="s">
        <v>110</v>
      </c>
      <c r="J4" s="320" t="s">
        <v>111</v>
      </c>
    </row>
    <row r="5" spans="1:13" ht="94.5" customHeight="1" thickBot="1" x14ac:dyDescent="0.25">
      <c r="A5" s="265"/>
      <c r="D5" s="319"/>
      <c r="E5" s="140" t="s">
        <v>112</v>
      </c>
      <c r="F5" s="141" t="s">
        <v>113</v>
      </c>
      <c r="G5" s="142" t="s">
        <v>114</v>
      </c>
      <c r="H5" s="142" t="s">
        <v>115</v>
      </c>
      <c r="I5" s="142" t="s">
        <v>116</v>
      </c>
      <c r="J5" s="321"/>
    </row>
    <row r="6" spans="1:13" ht="48.75" customHeight="1" x14ac:dyDescent="0.2">
      <c r="A6" s="265"/>
      <c r="D6" s="190" t="s">
        <v>163</v>
      </c>
      <c r="E6" s="144">
        <v>349975</v>
      </c>
      <c r="F6" s="145"/>
      <c r="G6" s="247">
        <v>59.148000000000003</v>
      </c>
      <c r="H6" s="147"/>
      <c r="I6" s="146">
        <v>3.3411758241758243</v>
      </c>
      <c r="J6" s="148" t="s">
        <v>169</v>
      </c>
      <c r="K6" s="220"/>
      <c r="L6" s="221">
        <v>91</v>
      </c>
      <c r="M6" s="133">
        <v>304.04700000000003</v>
      </c>
    </row>
    <row r="7" spans="1:13" ht="48.75" customHeight="1" x14ac:dyDescent="0.2">
      <c r="A7" s="265"/>
      <c r="D7" s="149" t="s">
        <v>142</v>
      </c>
      <c r="E7" s="150">
        <v>408570</v>
      </c>
      <c r="F7" s="253">
        <f>((E6/E7)-1)*100</f>
        <v>-14.341483711481507</v>
      </c>
      <c r="G7" s="247">
        <v>45.850999999999999</v>
      </c>
      <c r="H7" s="255">
        <f>((G6/G7)-1)*100</f>
        <v>29.000458005277974</v>
      </c>
      <c r="I7" s="146">
        <v>3.8149560439560442</v>
      </c>
      <c r="J7" s="151" t="s">
        <v>174</v>
      </c>
      <c r="K7" s="220"/>
      <c r="L7" s="221">
        <v>91</v>
      </c>
      <c r="M7" s="133">
        <v>347.161</v>
      </c>
    </row>
    <row r="8" spans="1:13" ht="48.75" customHeight="1" thickBot="1" x14ac:dyDescent="0.25">
      <c r="A8" s="265"/>
      <c r="D8" s="152" t="s">
        <v>164</v>
      </c>
      <c r="E8" s="153">
        <v>349219</v>
      </c>
      <c r="F8" s="254">
        <f>((E6/E8)-1)*100</f>
        <v>0.21648306649981741</v>
      </c>
      <c r="G8" s="248">
        <v>42.9</v>
      </c>
      <c r="H8" s="256">
        <f>((G6/G8)-1)*100</f>
        <v>37.874125874125887</v>
      </c>
      <c r="I8" s="155">
        <v>3.2455978260869567</v>
      </c>
      <c r="J8" s="156" t="s">
        <v>167</v>
      </c>
      <c r="K8" s="220"/>
      <c r="L8" s="221">
        <v>92</v>
      </c>
      <c r="M8" s="58">
        <v>298.59500000000003</v>
      </c>
    </row>
    <row r="9" spans="1:13" ht="14.25" customHeight="1" thickTop="1" x14ac:dyDescent="0.2">
      <c r="A9" s="265"/>
      <c r="D9" s="157"/>
      <c r="E9" s="157"/>
      <c r="F9" s="88"/>
      <c r="G9" s="158"/>
      <c r="H9" s="88"/>
      <c r="I9" s="157"/>
      <c r="J9" s="159"/>
    </row>
    <row r="10" spans="1:13" ht="16.5" customHeight="1" x14ac:dyDescent="0.2">
      <c r="A10" s="265"/>
      <c r="C10" s="160"/>
      <c r="E10" s="322"/>
      <c r="F10" s="322"/>
      <c r="G10" s="322"/>
      <c r="H10" s="323"/>
      <c r="I10" s="323"/>
      <c r="J10" s="323"/>
      <c r="K10" s="323"/>
      <c r="M10" s="161"/>
    </row>
    <row r="11" spans="1:13" s="162" customFormat="1" ht="18.75" customHeight="1" x14ac:dyDescent="0.2">
      <c r="A11" s="232">
        <v>9</v>
      </c>
      <c r="D11" s="84"/>
      <c r="J11" s="192"/>
      <c r="K11" s="193"/>
    </row>
  </sheetData>
  <mergeCells count="7">
    <mergeCell ref="A1:A10"/>
    <mergeCell ref="D1:J1"/>
    <mergeCell ref="D2:J2"/>
    <mergeCell ref="D4:D5"/>
    <mergeCell ref="J4:J5"/>
    <mergeCell ref="E10:G10"/>
    <mergeCell ref="H10:K10"/>
  </mergeCells>
  <printOptions horizontalCentered="1" verticalCentered="1"/>
  <pageMargins left="0.196850393700787" right="0.23622047244094499" top="0.52" bottom="0.35433070866141703" header="0.34" footer="0.196850393700787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rightToLeft="1" view="pageBreakPreview" topLeftCell="A7" zoomScale="120" zoomScaleSheetLayoutView="120" workbookViewId="0">
      <selection activeCell="A19" sqref="A19"/>
    </sheetView>
  </sheetViews>
  <sheetFormatPr defaultRowHeight="12.75" x14ac:dyDescent="0.2"/>
  <cols>
    <col min="1" max="1" width="3.28515625" style="133" customWidth="1"/>
    <col min="2" max="2" width="20.42578125" style="133" customWidth="1"/>
    <col min="3" max="3" width="17.140625" style="133" customWidth="1"/>
    <col min="4" max="4" width="11.42578125" style="133" customWidth="1"/>
    <col min="5" max="5" width="14.85546875" style="133" customWidth="1"/>
    <col min="6" max="6" width="10.7109375" style="133" customWidth="1"/>
    <col min="7" max="7" width="14.7109375" style="133" customWidth="1"/>
    <col min="8" max="8" width="15.28515625" style="133" customWidth="1"/>
    <col min="9" max="9" width="10.85546875" style="133" customWidth="1"/>
    <col min="10" max="10" width="9.140625" style="133"/>
    <col min="11" max="11" width="15.85546875" style="133" bestFit="1" customWidth="1"/>
    <col min="12" max="16384" width="9.140625" style="133"/>
  </cols>
  <sheetData>
    <row r="1" spans="2:17" ht="42.75" customHeight="1" x14ac:dyDescent="0.2">
      <c r="B1" s="316" t="s">
        <v>178</v>
      </c>
      <c r="C1" s="316"/>
      <c r="D1" s="316"/>
      <c r="E1" s="316"/>
      <c r="F1" s="316"/>
      <c r="G1" s="316"/>
      <c r="H1" s="316"/>
    </row>
    <row r="2" spans="2:17" ht="62.25" customHeight="1" thickBot="1" x14ac:dyDescent="0.25">
      <c r="B2" s="324" t="s">
        <v>145</v>
      </c>
      <c r="C2" s="324"/>
      <c r="D2" s="324"/>
      <c r="E2" s="324"/>
      <c r="F2" s="324"/>
      <c r="G2" s="324"/>
      <c r="H2" s="324"/>
    </row>
    <row r="3" spans="2:17" ht="60.75" customHeight="1" thickTop="1" x14ac:dyDescent="0.2">
      <c r="B3" s="318" t="s">
        <v>106</v>
      </c>
      <c r="C3" s="137" t="s">
        <v>107</v>
      </c>
      <c r="D3" s="138" t="s">
        <v>108</v>
      </c>
      <c r="E3" s="138" t="s">
        <v>109</v>
      </c>
      <c r="F3" s="138" t="s">
        <v>108</v>
      </c>
      <c r="G3" s="138" t="s">
        <v>110</v>
      </c>
      <c r="H3" s="320" t="s">
        <v>111</v>
      </c>
    </row>
    <row r="4" spans="2:17" ht="69" customHeight="1" thickBot="1" x14ac:dyDescent="0.25">
      <c r="B4" s="325"/>
      <c r="C4" s="163" t="s">
        <v>112</v>
      </c>
      <c r="D4" s="164" t="s">
        <v>113</v>
      </c>
      <c r="E4" s="164" t="s">
        <v>114</v>
      </c>
      <c r="F4" s="164" t="s">
        <v>113</v>
      </c>
      <c r="G4" s="164" t="s">
        <v>116</v>
      </c>
      <c r="H4" s="326"/>
    </row>
    <row r="5" spans="2:17" ht="22.5" customHeight="1" thickBot="1" x14ac:dyDescent="0.25">
      <c r="B5" s="149" t="s">
        <v>142</v>
      </c>
      <c r="C5" s="144">
        <v>408570</v>
      </c>
      <c r="D5" s="166">
        <v>-14.341483711481507</v>
      </c>
      <c r="E5" s="167">
        <v>45.850999999999999</v>
      </c>
      <c r="F5" s="168">
        <v>29.000458005277974</v>
      </c>
      <c r="G5" s="169"/>
      <c r="H5" s="151" t="s">
        <v>134</v>
      </c>
      <c r="I5" s="133" t="s">
        <v>163</v>
      </c>
      <c r="J5" s="133">
        <v>408570</v>
      </c>
      <c r="K5" s="149" t="s">
        <v>117</v>
      </c>
      <c r="L5" s="143">
        <v>275748</v>
      </c>
      <c r="M5" s="168"/>
      <c r="N5" s="170">
        <v>45.7</v>
      </c>
      <c r="O5" s="168"/>
      <c r="P5" s="169">
        <v>2.7</v>
      </c>
      <c r="Q5" s="151" t="s">
        <v>118</v>
      </c>
    </row>
    <row r="6" spans="2:17" ht="22.5" customHeight="1" thickTop="1" thickBot="1" x14ac:dyDescent="0.25">
      <c r="B6" s="149" t="s">
        <v>164</v>
      </c>
      <c r="C6" s="150">
        <v>349219</v>
      </c>
      <c r="D6" s="166">
        <v>0.21648306649981741</v>
      </c>
      <c r="E6" s="167">
        <v>42.9</v>
      </c>
      <c r="F6" s="171">
        <v>37.874125874125887</v>
      </c>
      <c r="G6" s="154"/>
      <c r="H6" s="151" t="s">
        <v>144</v>
      </c>
      <c r="I6" s="133" t="s">
        <v>142</v>
      </c>
      <c r="J6" s="133">
        <v>413130</v>
      </c>
      <c r="K6" s="152" t="s">
        <v>119</v>
      </c>
      <c r="L6" s="172">
        <v>279426</v>
      </c>
      <c r="M6" s="173">
        <v>-1.3162697816237579</v>
      </c>
      <c r="N6" s="174">
        <v>104.1</v>
      </c>
      <c r="O6" s="175" t="s">
        <v>120</v>
      </c>
      <c r="P6" s="146">
        <v>2.4</v>
      </c>
      <c r="Q6" s="156" t="s">
        <v>121</v>
      </c>
    </row>
    <row r="7" spans="2:17" ht="14.25" customHeight="1" thickTop="1" thickBot="1" x14ac:dyDescent="0.25">
      <c r="B7" s="152" t="s">
        <v>177</v>
      </c>
      <c r="C7" s="150">
        <v>349975</v>
      </c>
      <c r="D7" s="173"/>
      <c r="E7" s="167">
        <v>59.148000000000003</v>
      </c>
      <c r="F7" s="168"/>
      <c r="G7" s="169">
        <v>3.3411758241758243</v>
      </c>
      <c r="H7" s="151" t="s">
        <v>143</v>
      </c>
      <c r="I7" s="133" t="s">
        <v>164</v>
      </c>
      <c r="J7" s="133">
        <v>420291</v>
      </c>
      <c r="K7" s="149" t="s">
        <v>122</v>
      </c>
      <c r="L7" s="176">
        <v>288954</v>
      </c>
      <c r="M7" s="166" t="s">
        <v>123</v>
      </c>
      <c r="N7" s="177">
        <v>77.400000000000006</v>
      </c>
      <c r="O7" s="171" t="s">
        <v>124</v>
      </c>
      <c r="P7" s="154">
        <v>2.6</v>
      </c>
      <c r="Q7" s="151" t="s">
        <v>125</v>
      </c>
    </row>
    <row r="8" spans="2:17" ht="17.25" customHeight="1" thickTop="1" x14ac:dyDescent="0.2">
      <c r="B8" s="178"/>
      <c r="C8" s="178"/>
      <c r="D8" s="178"/>
      <c r="E8" s="161"/>
      <c r="F8" s="161"/>
      <c r="G8" s="161"/>
      <c r="H8" s="179"/>
      <c r="J8" s="161"/>
    </row>
    <row r="9" spans="2:17" ht="51.75" customHeight="1" thickBot="1" x14ac:dyDescent="0.3">
      <c r="B9" s="317"/>
      <c r="C9" s="317"/>
      <c r="D9" s="317"/>
      <c r="E9" s="317"/>
      <c r="F9" s="317"/>
      <c r="G9" s="317"/>
      <c r="H9" s="317"/>
      <c r="I9" s="180"/>
      <c r="J9" s="180"/>
      <c r="K9" s="152" t="s">
        <v>135</v>
      </c>
      <c r="L9" s="165">
        <v>381269</v>
      </c>
      <c r="M9" s="173"/>
      <c r="N9" s="167">
        <v>48.3</v>
      </c>
    </row>
    <row r="10" spans="2:17" ht="16.5" customHeight="1" thickTop="1" x14ac:dyDescent="0.2">
      <c r="B10" s="181"/>
      <c r="C10" s="181"/>
      <c r="D10" s="181"/>
      <c r="E10" s="181"/>
      <c r="F10" s="181"/>
      <c r="G10" s="181"/>
    </row>
    <row r="11" spans="2:17" ht="16.5" customHeight="1" x14ac:dyDescent="0.2">
      <c r="B11" s="181"/>
      <c r="C11" s="181"/>
      <c r="D11" s="181"/>
      <c r="E11" s="181"/>
      <c r="F11" s="181"/>
      <c r="G11" s="181"/>
    </row>
    <row r="12" spans="2:17" ht="16.5" customHeight="1" x14ac:dyDescent="0.2">
      <c r="B12" s="181"/>
      <c r="C12" s="181"/>
      <c r="D12" s="181"/>
      <c r="E12" s="181"/>
      <c r="F12" s="181"/>
      <c r="G12" s="181"/>
    </row>
    <row r="13" spans="2:17" ht="16.5" customHeight="1" x14ac:dyDescent="0.2">
      <c r="B13" s="181"/>
      <c r="C13" s="181"/>
      <c r="D13" s="181"/>
      <c r="E13" s="181"/>
      <c r="F13" s="181"/>
      <c r="G13" s="181"/>
    </row>
    <row r="14" spans="2:17" ht="16.5" customHeight="1" x14ac:dyDescent="0.2">
      <c r="B14" s="181"/>
      <c r="C14" s="181"/>
      <c r="D14" s="181"/>
      <c r="E14" s="181"/>
      <c r="F14" s="181"/>
      <c r="G14" s="181"/>
    </row>
    <row r="15" spans="2:17" ht="16.5" customHeight="1" x14ac:dyDescent="0.2"/>
    <row r="16" spans="2:17" ht="16.5" customHeight="1" x14ac:dyDescent="0.2"/>
    <row r="17" spans="2:9" ht="16.5" customHeight="1" x14ac:dyDescent="0.2"/>
    <row r="18" spans="2:9" ht="16.5" customHeight="1" x14ac:dyDescent="0.2"/>
    <row r="19" spans="2:9" ht="16.5" customHeight="1" x14ac:dyDescent="0.2"/>
    <row r="20" spans="2:9" ht="16.5" customHeight="1" x14ac:dyDescent="0.2"/>
    <row r="21" spans="2:9" ht="16.5" customHeight="1" x14ac:dyDescent="0.2"/>
    <row r="22" spans="2:9" ht="16.5" customHeight="1" x14ac:dyDescent="0.2"/>
    <row r="23" spans="2:9" ht="16.5" customHeight="1" x14ac:dyDescent="0.2"/>
    <row r="24" spans="2:9" ht="16.5" customHeight="1" x14ac:dyDescent="0.2"/>
    <row r="25" spans="2:9" ht="16.5" customHeight="1" x14ac:dyDescent="0.2"/>
    <row r="26" spans="2:9" ht="24.75" customHeight="1" x14ac:dyDescent="0.2">
      <c r="B26" s="178"/>
      <c r="C26" s="178"/>
      <c r="D26" s="178"/>
      <c r="E26" s="161"/>
      <c r="F26" s="161"/>
      <c r="G26" s="161"/>
      <c r="H26" s="179"/>
    </row>
    <row r="27" spans="2:9" ht="25.5" customHeight="1" x14ac:dyDescent="0.2">
      <c r="B27" s="178"/>
      <c r="C27" s="178"/>
      <c r="D27" s="178"/>
      <c r="E27" s="161"/>
      <c r="F27" s="161"/>
      <c r="G27" s="161"/>
      <c r="H27" s="179"/>
    </row>
    <row r="28" spans="2:9" ht="38.25" customHeight="1" x14ac:dyDescent="0.25">
      <c r="B28" s="310"/>
      <c r="C28" s="310"/>
      <c r="D28" s="310"/>
      <c r="E28" s="310"/>
      <c r="F28" s="310"/>
      <c r="G28" s="310"/>
      <c r="H28" s="310"/>
      <c r="I28" s="180"/>
    </row>
    <row r="29" spans="2:9" ht="20.25" customHeight="1" x14ac:dyDescent="0.2"/>
    <row r="30" spans="2:9" ht="20.25" customHeight="1" x14ac:dyDescent="0.2"/>
    <row r="31" spans="2:9" ht="20.25" customHeight="1" x14ac:dyDescent="0.2"/>
    <row r="32" spans="2:9" ht="20.25" customHeight="1" x14ac:dyDescent="0.2"/>
    <row r="33" spans="1:8" ht="20.25" customHeight="1" x14ac:dyDescent="0.2"/>
    <row r="34" spans="1:8" ht="20.25" customHeight="1" x14ac:dyDescent="0.2"/>
    <row r="35" spans="1:8" ht="20.25" customHeight="1" x14ac:dyDescent="0.2"/>
    <row r="36" spans="1:8" ht="20.25" customHeight="1" x14ac:dyDescent="0.2"/>
    <row r="37" spans="1:8" ht="20.25" customHeight="1" x14ac:dyDescent="0.2"/>
    <row r="38" spans="1:8" ht="20.25" customHeight="1" x14ac:dyDescent="0.2"/>
    <row r="39" spans="1:8" ht="20.25" customHeight="1" x14ac:dyDescent="0.2"/>
    <row r="40" spans="1:8" ht="20.25" customHeight="1" x14ac:dyDescent="0.2"/>
    <row r="41" spans="1:8" ht="20.25" customHeight="1" x14ac:dyDescent="0.2"/>
    <row r="42" spans="1:8" ht="20.25" customHeight="1" x14ac:dyDescent="0.2"/>
    <row r="43" spans="1:8" ht="20.25" customHeight="1" x14ac:dyDescent="0.2">
      <c r="C43" s="182"/>
      <c r="D43" s="182"/>
    </row>
    <row r="44" spans="1:8" ht="57" customHeight="1" x14ac:dyDescent="0.2">
      <c r="C44" s="182"/>
      <c r="D44" s="182"/>
    </row>
    <row r="45" spans="1:8" ht="33.75" customHeight="1" x14ac:dyDescent="0.2">
      <c r="A45" s="160"/>
      <c r="B45" s="160"/>
      <c r="C45" s="160"/>
      <c r="D45" s="160"/>
      <c r="E45" s="160"/>
      <c r="F45" s="160"/>
      <c r="G45" s="160"/>
      <c r="H45" s="160"/>
    </row>
    <row r="46" spans="1:8" s="160" customFormat="1" ht="36.75" customHeight="1" x14ac:dyDescent="0.2">
      <c r="A46" s="206" t="s">
        <v>75</v>
      </c>
      <c r="B46" s="204"/>
      <c r="C46" s="204"/>
      <c r="D46" s="204"/>
      <c r="E46" s="204"/>
      <c r="F46" s="204"/>
      <c r="G46" s="204"/>
      <c r="H46" s="205">
        <v>10</v>
      </c>
    </row>
    <row r="47" spans="1:8" ht="28.5" customHeight="1" x14ac:dyDescent="0.2">
      <c r="A47" s="183"/>
    </row>
    <row r="48" spans="1:8" x14ac:dyDescent="0.2">
      <c r="A48" s="183"/>
    </row>
    <row r="49" spans="1:1" x14ac:dyDescent="0.2">
      <c r="A49" s="183"/>
    </row>
    <row r="50" spans="1:1" x14ac:dyDescent="0.2">
      <c r="A50" s="183"/>
    </row>
    <row r="51" spans="1:1" x14ac:dyDescent="0.2">
      <c r="A51" s="183"/>
    </row>
    <row r="52" spans="1:1" x14ac:dyDescent="0.2">
      <c r="A52" s="183"/>
    </row>
    <row r="53" spans="1:1" x14ac:dyDescent="0.2">
      <c r="A53" s="183"/>
    </row>
    <row r="54" spans="1:1" x14ac:dyDescent="0.2">
      <c r="A54" s="183"/>
    </row>
  </sheetData>
  <mergeCells count="6">
    <mergeCell ref="B28:H28"/>
    <mergeCell ref="B1:H1"/>
    <mergeCell ref="B2:H2"/>
    <mergeCell ref="B3:B4"/>
    <mergeCell ref="H3:H4"/>
    <mergeCell ref="B9:H9"/>
  </mergeCells>
  <printOptions horizontalCentered="1"/>
  <pageMargins left="0.196850393700787" right="0.23622047244094499" top="0.81" bottom="0.35433070866141703" header="0.62" footer="0.196850393700787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الفهرس</vt:lpstr>
      <vt:lpstr>جدول 1 </vt:lpstr>
      <vt:lpstr>جاري وثابت</vt:lpstr>
      <vt:lpstr>المجموع عدا النفط</vt:lpstr>
      <vt:lpstr>جدول 4</vt:lpstr>
      <vt:lpstr>رسم النفط </vt:lpstr>
      <vt:lpstr>رسم النفط  (2)</vt:lpstr>
      <vt:lpstr>'المجموع عدا النفط'!Print_Area</vt:lpstr>
      <vt:lpstr>'جاري وثابت'!Print_Area</vt:lpstr>
      <vt:lpstr>'جدول 1 '!Print_Area</vt:lpstr>
      <vt:lpstr>'جدول 4'!Print_Area</vt:lpstr>
      <vt:lpstr>'رسم النفط '!Print_Area</vt:lpstr>
      <vt:lpstr>'رسم النفط  (2)'!Print_Area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Haidar Khaled</dc:creator>
  <cp:lastModifiedBy>Haidar Khaled</cp:lastModifiedBy>
  <cp:lastPrinted>2021-06-15T06:14:14Z</cp:lastPrinted>
  <dcterms:created xsi:type="dcterms:W3CDTF">2016-06-06T07:00:42Z</dcterms:created>
  <dcterms:modified xsi:type="dcterms:W3CDTF">2021-07-04T07:15:24Z</dcterms:modified>
</cp:coreProperties>
</file>